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ownloads\"/>
    </mc:Choice>
  </mc:AlternateContent>
  <xr:revisionPtr revIDLastSave="0" documentId="13_ncr:1_{A46B2E9F-34CF-48DE-AE94-B81CBD02D60B}" xr6:coauthVersionLast="47" xr6:coauthVersionMax="47" xr10:uidLastSave="{00000000-0000-0000-0000-000000000000}"/>
  <bookViews>
    <workbookView xWindow="-10830" yWindow="-20460" windowWidth="38700" windowHeight="15315" xr2:uid="{00000000-000D-0000-FFFF-FFFF00000000}"/>
  </bookViews>
  <sheets>
    <sheet name="ÁrbolCharlas" sheetId="2" r:id="rId1"/>
    <sheet name="Rutas web" sheetId="4" r:id="rId2"/>
    <sheet name="ListaCharlas" sheetId="3" r:id="rId3"/>
  </sheets>
  <definedNames>
    <definedName name="_xlnm._FilterDatabase" localSheetId="0" hidden="1">ÁrbolCharlas!$B$12:$I$213</definedName>
    <definedName name="_xlnm.Print_Area" localSheetId="0">ÁrbolCharlas!$A$3:$I$213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7" i="2" l="1"/>
  <c r="H187" i="2"/>
  <c r="G187" i="2"/>
  <c r="F187" i="2"/>
  <c r="E187" i="2"/>
  <c r="I150" i="2"/>
  <c r="H150" i="2"/>
  <c r="G150" i="2"/>
  <c r="F150" i="2"/>
  <c r="E150" i="2"/>
  <c r="I112" i="2"/>
  <c r="H112" i="2"/>
  <c r="G112" i="2"/>
  <c r="F112" i="2"/>
  <c r="E112" i="2"/>
  <c r="I111" i="2"/>
  <c r="H111" i="2"/>
  <c r="G111" i="2"/>
  <c r="F111" i="2"/>
  <c r="E111" i="2"/>
  <c r="I110" i="2"/>
  <c r="H110" i="2"/>
  <c r="G110" i="2"/>
  <c r="F110" i="2"/>
  <c r="E110" i="2"/>
  <c r="F27" i="4"/>
  <c r="F26" i="4"/>
  <c r="F25" i="4"/>
  <c r="F24" i="4"/>
  <c r="F23" i="4"/>
  <c r="F22" i="4"/>
  <c r="F21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I104" i="2"/>
  <c r="H104" i="2"/>
  <c r="G104" i="2"/>
  <c r="F104" i="2"/>
  <c r="E104" i="2"/>
  <c r="E105" i="2"/>
  <c r="F105" i="2"/>
  <c r="G105" i="2"/>
  <c r="H105" i="2"/>
  <c r="I105" i="2"/>
  <c r="I103" i="2"/>
  <c r="H103" i="2"/>
  <c r="G103" i="2"/>
  <c r="F103" i="2"/>
  <c r="E103" i="2"/>
  <c r="I147" i="2"/>
  <c r="H147" i="2"/>
  <c r="G147" i="2"/>
  <c r="F147" i="2"/>
  <c r="E147" i="2"/>
  <c r="I102" i="2"/>
  <c r="H102" i="2"/>
  <c r="G102" i="2"/>
  <c r="F102" i="2"/>
  <c r="E102" i="2"/>
  <c r="I27" i="2"/>
  <c r="H27" i="2"/>
  <c r="G27" i="2"/>
  <c r="F27" i="2"/>
  <c r="E27" i="2"/>
  <c r="I91" i="2"/>
  <c r="H91" i="2"/>
  <c r="G91" i="2"/>
  <c r="F91" i="2"/>
  <c r="E91" i="2"/>
  <c r="E151" i="2"/>
  <c r="I148" i="2"/>
  <c r="H148" i="2"/>
  <c r="G148" i="2"/>
  <c r="F148" i="2"/>
  <c r="E148" i="2"/>
  <c r="I17" i="2"/>
  <c r="H17" i="2"/>
  <c r="G17" i="2"/>
  <c r="F17" i="2"/>
  <c r="E17" i="2"/>
  <c r="I202" i="2"/>
  <c r="H202" i="2"/>
  <c r="G202" i="2"/>
  <c r="F202" i="2"/>
  <c r="E202" i="2"/>
  <c r="I19" i="2"/>
  <c r="H19" i="2"/>
  <c r="G19" i="2"/>
  <c r="F19" i="2"/>
  <c r="E19" i="2"/>
  <c r="E160" i="2"/>
  <c r="F160" i="2"/>
  <c r="G160" i="2"/>
  <c r="H160" i="2"/>
  <c r="I160" i="2"/>
  <c r="E200" i="2"/>
  <c r="F200" i="2"/>
  <c r="G200" i="2"/>
  <c r="H200" i="2"/>
  <c r="I200" i="2"/>
  <c r="E133" i="2"/>
  <c r="F133" i="2"/>
  <c r="G133" i="2"/>
  <c r="H133" i="2"/>
  <c r="I133" i="2"/>
  <c r="I129" i="2"/>
  <c r="H129" i="2"/>
  <c r="G129" i="2"/>
  <c r="F129" i="2"/>
  <c r="E129" i="2"/>
  <c r="I28" i="2"/>
  <c r="H28" i="2"/>
  <c r="G28" i="2"/>
  <c r="F28" i="2"/>
  <c r="E28" i="2"/>
  <c r="I126" i="2"/>
  <c r="H126" i="2"/>
  <c r="G126" i="2"/>
  <c r="F126" i="2"/>
  <c r="E126" i="2"/>
  <c r="I188" i="2"/>
  <c r="H188" i="2"/>
  <c r="G188" i="2"/>
  <c r="F188" i="2"/>
  <c r="E188" i="2"/>
  <c r="E181" i="2"/>
  <c r="F181" i="2"/>
  <c r="G181" i="2"/>
  <c r="H181" i="2"/>
  <c r="I181" i="2"/>
  <c r="I96" i="2"/>
  <c r="H96" i="2"/>
  <c r="G96" i="2"/>
  <c r="F96" i="2"/>
  <c r="E96" i="2"/>
  <c r="I31" i="2"/>
  <c r="H31" i="2"/>
  <c r="G31" i="2"/>
  <c r="F31" i="2"/>
  <c r="E31" i="2"/>
  <c r="I94" i="2"/>
  <c r="H94" i="2"/>
  <c r="G94" i="2"/>
  <c r="F94" i="2"/>
  <c r="E94" i="2"/>
  <c r="I92" i="2"/>
  <c r="H92" i="2"/>
  <c r="G92" i="2"/>
  <c r="F92" i="2"/>
  <c r="E92" i="2"/>
  <c r="I120" i="2"/>
  <c r="H120" i="2"/>
  <c r="G120" i="2"/>
  <c r="F120" i="2"/>
  <c r="E120" i="2"/>
  <c r="I125" i="2"/>
  <c r="H125" i="2"/>
  <c r="G125" i="2"/>
  <c r="F125" i="2"/>
  <c r="E125" i="2"/>
  <c r="E122" i="2"/>
  <c r="F122" i="2"/>
  <c r="G122" i="2"/>
  <c r="H122" i="2"/>
  <c r="I122" i="2"/>
  <c r="I34" i="2"/>
  <c r="H34" i="2"/>
  <c r="G34" i="2"/>
  <c r="F34" i="2"/>
  <c r="E34" i="2"/>
  <c r="I119" i="2"/>
  <c r="H119" i="2"/>
  <c r="G119" i="2"/>
  <c r="F119" i="2"/>
  <c r="E119" i="2"/>
  <c r="I213" i="2"/>
  <c r="H213" i="2"/>
  <c r="G213" i="2"/>
  <c r="F213" i="2"/>
  <c r="E213" i="2"/>
  <c r="I142" i="2"/>
  <c r="H142" i="2"/>
  <c r="G142" i="2"/>
  <c r="F142" i="2"/>
  <c r="E142" i="2"/>
  <c r="I211" i="2"/>
  <c r="I212" i="2"/>
  <c r="I210" i="2"/>
  <c r="I209" i="2"/>
  <c r="I208" i="2"/>
  <c r="I207" i="2"/>
  <c r="I206" i="2"/>
  <c r="I205" i="2"/>
  <c r="I204" i="2"/>
  <c r="I203" i="2"/>
  <c r="I201" i="2"/>
  <c r="I199" i="2"/>
  <c r="I198" i="2"/>
  <c r="I197" i="2"/>
  <c r="I196" i="2"/>
  <c r="I195" i="2"/>
  <c r="I194" i="2"/>
  <c r="I193" i="2"/>
  <c r="I192" i="2"/>
  <c r="I191" i="2"/>
  <c r="I190" i="2"/>
  <c r="I189" i="2"/>
  <c r="I186" i="2"/>
  <c r="I185" i="2"/>
  <c r="I184" i="2"/>
  <c r="I183" i="2"/>
  <c r="I182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59" i="2"/>
  <c r="I158" i="2"/>
  <c r="I157" i="2"/>
  <c r="I156" i="2"/>
  <c r="I155" i="2"/>
  <c r="I154" i="2"/>
  <c r="I153" i="2"/>
  <c r="I152" i="2"/>
  <c r="I151" i="2"/>
  <c r="I130" i="2"/>
  <c r="I141" i="2"/>
  <c r="I140" i="2"/>
  <c r="I139" i="2"/>
  <c r="I138" i="2"/>
  <c r="I137" i="2"/>
  <c r="I136" i="2"/>
  <c r="I135" i="2"/>
  <c r="I134" i="2"/>
  <c r="I132" i="2"/>
  <c r="I131" i="2"/>
  <c r="I128" i="2"/>
  <c r="I127" i="2"/>
  <c r="I124" i="2"/>
  <c r="I123" i="2"/>
  <c r="I106" i="2"/>
  <c r="I101" i="2"/>
  <c r="I99" i="2"/>
  <c r="I98" i="2"/>
  <c r="I95" i="2"/>
  <c r="I93" i="2"/>
  <c r="I121" i="2"/>
  <c r="I117" i="2"/>
  <c r="I116" i="2"/>
  <c r="I115" i="2"/>
  <c r="I114" i="2"/>
  <c r="I113" i="2"/>
  <c r="I109" i="2"/>
  <c r="I108" i="2"/>
  <c r="I107" i="2"/>
  <c r="I100" i="2"/>
  <c r="I97" i="2"/>
  <c r="I149" i="2"/>
  <c r="I146" i="2"/>
  <c r="I145" i="2"/>
  <c r="I144" i="2"/>
  <c r="I143" i="2"/>
  <c r="I90" i="2"/>
  <c r="I89" i="2"/>
  <c r="I88" i="2"/>
  <c r="I52" i="2"/>
  <c r="I51" i="2"/>
  <c r="I74" i="2"/>
  <c r="I50" i="2"/>
  <c r="I73" i="2"/>
  <c r="I49" i="2"/>
  <c r="I48" i="2"/>
  <c r="I47" i="2"/>
  <c r="I46" i="2"/>
  <c r="I45" i="2"/>
  <c r="I44" i="2"/>
  <c r="I64" i="2"/>
  <c r="I87" i="2"/>
  <c r="I86" i="2"/>
  <c r="I85" i="2"/>
  <c r="I84" i="2"/>
  <c r="I83" i="2"/>
  <c r="I82" i="2"/>
  <c r="I81" i="2"/>
  <c r="I80" i="2"/>
  <c r="I79" i="2"/>
  <c r="I78" i="2"/>
  <c r="I77" i="2"/>
  <c r="I70" i="2"/>
  <c r="I65" i="2"/>
  <c r="I63" i="2"/>
  <c r="I62" i="2"/>
  <c r="I61" i="2"/>
  <c r="I60" i="2"/>
  <c r="I59" i="2"/>
  <c r="I58" i="2"/>
  <c r="I57" i="2"/>
  <c r="I56" i="2"/>
  <c r="I55" i="2"/>
  <c r="I54" i="2"/>
  <c r="I53" i="2"/>
  <c r="I43" i="2"/>
  <c r="I42" i="2"/>
  <c r="I41" i="2"/>
  <c r="I40" i="2"/>
  <c r="I39" i="2"/>
  <c r="I38" i="2"/>
  <c r="I37" i="2"/>
  <c r="I76" i="2"/>
  <c r="I75" i="2"/>
  <c r="I118" i="2"/>
  <c r="I29" i="2"/>
  <c r="I72" i="2"/>
  <c r="I71" i="2"/>
  <c r="I69" i="2"/>
  <c r="I68" i="2"/>
  <c r="I67" i="2"/>
  <c r="I66" i="2"/>
  <c r="I36" i="2"/>
  <c r="I35" i="2"/>
  <c r="I32" i="2"/>
  <c r="I33" i="2"/>
  <c r="I30" i="2"/>
  <c r="I26" i="2"/>
  <c r="I25" i="2"/>
  <c r="I24" i="2"/>
  <c r="I23" i="2"/>
  <c r="I22" i="2"/>
  <c r="I21" i="2"/>
  <c r="I20" i="2"/>
  <c r="I14" i="2"/>
  <c r="I18" i="2"/>
  <c r="I16" i="2"/>
  <c r="I15" i="2"/>
  <c r="I13" i="2"/>
  <c r="H211" i="2"/>
  <c r="H212" i="2"/>
  <c r="H210" i="2"/>
  <c r="H209" i="2"/>
  <c r="H208" i="2"/>
  <c r="H207" i="2"/>
  <c r="H206" i="2"/>
  <c r="H205" i="2"/>
  <c r="H204" i="2"/>
  <c r="H203" i="2"/>
  <c r="H201" i="2"/>
  <c r="H199" i="2"/>
  <c r="H198" i="2"/>
  <c r="H197" i="2"/>
  <c r="H196" i="2"/>
  <c r="H195" i="2"/>
  <c r="H194" i="2"/>
  <c r="H193" i="2"/>
  <c r="H192" i="2"/>
  <c r="H191" i="2"/>
  <c r="H190" i="2"/>
  <c r="H189" i="2"/>
  <c r="H186" i="2"/>
  <c r="H185" i="2"/>
  <c r="H184" i="2"/>
  <c r="H183" i="2"/>
  <c r="H182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9" i="2"/>
  <c r="H158" i="2"/>
  <c r="H157" i="2"/>
  <c r="H156" i="2"/>
  <c r="H155" i="2"/>
  <c r="H154" i="2"/>
  <c r="H153" i="2"/>
  <c r="H152" i="2"/>
  <c r="H151" i="2"/>
  <c r="H130" i="2"/>
  <c r="H141" i="2"/>
  <c r="H140" i="2"/>
  <c r="H139" i="2"/>
  <c r="H138" i="2"/>
  <c r="H137" i="2"/>
  <c r="H136" i="2"/>
  <c r="H135" i="2"/>
  <c r="H134" i="2"/>
  <c r="H132" i="2"/>
  <c r="H131" i="2"/>
  <c r="H128" i="2"/>
  <c r="H127" i="2"/>
  <c r="H124" i="2"/>
  <c r="H123" i="2"/>
  <c r="H106" i="2"/>
  <c r="H101" i="2"/>
  <c r="H99" i="2"/>
  <c r="H98" i="2"/>
  <c r="H95" i="2"/>
  <c r="H93" i="2"/>
  <c r="H121" i="2"/>
  <c r="H117" i="2"/>
  <c r="H116" i="2"/>
  <c r="H115" i="2"/>
  <c r="H114" i="2"/>
  <c r="H113" i="2"/>
  <c r="H109" i="2"/>
  <c r="H108" i="2"/>
  <c r="H107" i="2"/>
  <c r="H100" i="2"/>
  <c r="H97" i="2"/>
  <c r="H149" i="2"/>
  <c r="H146" i="2"/>
  <c r="H145" i="2"/>
  <c r="H144" i="2"/>
  <c r="H143" i="2"/>
  <c r="H90" i="2"/>
  <c r="H89" i="2"/>
  <c r="H88" i="2"/>
  <c r="H52" i="2"/>
  <c r="H51" i="2"/>
  <c r="H74" i="2"/>
  <c r="H50" i="2"/>
  <c r="H73" i="2"/>
  <c r="H49" i="2"/>
  <c r="H48" i="2"/>
  <c r="H47" i="2"/>
  <c r="H46" i="2"/>
  <c r="H45" i="2"/>
  <c r="H44" i="2"/>
  <c r="H64" i="2"/>
  <c r="H87" i="2"/>
  <c r="H86" i="2"/>
  <c r="H85" i="2"/>
  <c r="H84" i="2"/>
  <c r="H83" i="2"/>
  <c r="H82" i="2"/>
  <c r="H81" i="2"/>
  <c r="H80" i="2"/>
  <c r="H79" i="2"/>
  <c r="H78" i="2"/>
  <c r="H77" i="2"/>
  <c r="H70" i="2"/>
  <c r="H65" i="2"/>
  <c r="H63" i="2"/>
  <c r="H62" i="2"/>
  <c r="H61" i="2"/>
  <c r="H60" i="2"/>
  <c r="H59" i="2"/>
  <c r="H58" i="2"/>
  <c r="H57" i="2"/>
  <c r="H56" i="2"/>
  <c r="H55" i="2"/>
  <c r="H54" i="2"/>
  <c r="H53" i="2"/>
  <c r="H43" i="2"/>
  <c r="H42" i="2"/>
  <c r="H41" i="2"/>
  <c r="H40" i="2"/>
  <c r="H39" i="2"/>
  <c r="H38" i="2"/>
  <c r="H37" i="2"/>
  <c r="H76" i="2"/>
  <c r="H75" i="2"/>
  <c r="H118" i="2"/>
  <c r="H29" i="2"/>
  <c r="H72" i="2"/>
  <c r="H71" i="2"/>
  <c r="H69" i="2"/>
  <c r="H68" i="2"/>
  <c r="H67" i="2"/>
  <c r="H66" i="2"/>
  <c r="H36" i="2"/>
  <c r="H35" i="2"/>
  <c r="H32" i="2"/>
  <c r="H33" i="2"/>
  <c r="H30" i="2"/>
  <c r="H26" i="2"/>
  <c r="H25" i="2"/>
  <c r="H24" i="2"/>
  <c r="H23" i="2"/>
  <c r="H22" i="2"/>
  <c r="H21" i="2"/>
  <c r="H20" i="2"/>
  <c r="H14" i="2"/>
  <c r="H18" i="2"/>
  <c r="H16" i="2"/>
  <c r="H15" i="2"/>
  <c r="H13" i="2"/>
  <c r="G211" i="2"/>
  <c r="G212" i="2"/>
  <c r="G210" i="2"/>
  <c r="G209" i="2"/>
  <c r="G208" i="2"/>
  <c r="G207" i="2"/>
  <c r="G206" i="2"/>
  <c r="G205" i="2"/>
  <c r="G204" i="2"/>
  <c r="G203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6" i="2"/>
  <c r="G185" i="2"/>
  <c r="G184" i="2"/>
  <c r="G183" i="2"/>
  <c r="G182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59" i="2"/>
  <c r="G158" i="2"/>
  <c r="G157" i="2"/>
  <c r="G156" i="2"/>
  <c r="G155" i="2"/>
  <c r="G154" i="2"/>
  <c r="G153" i="2"/>
  <c r="G152" i="2"/>
  <c r="G151" i="2"/>
  <c r="G130" i="2"/>
  <c r="G141" i="2"/>
  <c r="G140" i="2"/>
  <c r="G139" i="2"/>
  <c r="G138" i="2"/>
  <c r="G137" i="2"/>
  <c r="G136" i="2"/>
  <c r="G135" i="2"/>
  <c r="G134" i="2"/>
  <c r="G132" i="2"/>
  <c r="G131" i="2"/>
  <c r="G128" i="2"/>
  <c r="G127" i="2"/>
  <c r="G124" i="2"/>
  <c r="G123" i="2"/>
  <c r="G106" i="2"/>
  <c r="G101" i="2"/>
  <c r="G99" i="2"/>
  <c r="G98" i="2"/>
  <c r="G95" i="2"/>
  <c r="G93" i="2"/>
  <c r="G121" i="2"/>
  <c r="G117" i="2"/>
  <c r="G116" i="2"/>
  <c r="G115" i="2"/>
  <c r="G114" i="2"/>
  <c r="G113" i="2"/>
  <c r="G109" i="2"/>
  <c r="G108" i="2"/>
  <c r="G107" i="2"/>
  <c r="G100" i="2"/>
  <c r="G97" i="2"/>
  <c r="G149" i="2"/>
  <c r="G146" i="2"/>
  <c r="G145" i="2"/>
  <c r="G144" i="2"/>
  <c r="G143" i="2"/>
  <c r="G90" i="2"/>
  <c r="G89" i="2"/>
  <c r="G88" i="2"/>
  <c r="G52" i="2"/>
  <c r="G51" i="2"/>
  <c r="G74" i="2"/>
  <c r="G50" i="2"/>
  <c r="G73" i="2"/>
  <c r="G49" i="2"/>
  <c r="G48" i="2"/>
  <c r="G47" i="2"/>
  <c r="G46" i="2"/>
  <c r="G45" i="2"/>
  <c r="G44" i="2"/>
  <c r="G64" i="2"/>
  <c r="G87" i="2"/>
  <c r="G86" i="2"/>
  <c r="G85" i="2"/>
  <c r="G84" i="2"/>
  <c r="G83" i="2"/>
  <c r="G82" i="2"/>
  <c r="G81" i="2"/>
  <c r="G80" i="2"/>
  <c r="G79" i="2"/>
  <c r="G78" i="2"/>
  <c r="G77" i="2"/>
  <c r="G70" i="2"/>
  <c r="G65" i="2"/>
  <c r="G63" i="2"/>
  <c r="G62" i="2"/>
  <c r="G61" i="2"/>
  <c r="G60" i="2"/>
  <c r="G59" i="2"/>
  <c r="G58" i="2"/>
  <c r="G57" i="2"/>
  <c r="G56" i="2"/>
  <c r="G55" i="2"/>
  <c r="G54" i="2"/>
  <c r="G53" i="2"/>
  <c r="G43" i="2"/>
  <c r="G42" i="2"/>
  <c r="G41" i="2"/>
  <c r="G40" i="2"/>
  <c r="G39" i="2"/>
  <c r="G38" i="2"/>
  <c r="G37" i="2"/>
  <c r="G76" i="2"/>
  <c r="G75" i="2"/>
  <c r="G118" i="2"/>
  <c r="G29" i="2"/>
  <c r="G72" i="2"/>
  <c r="G71" i="2"/>
  <c r="G69" i="2"/>
  <c r="G68" i="2"/>
  <c r="G67" i="2"/>
  <c r="G66" i="2"/>
  <c r="G36" i="2"/>
  <c r="G35" i="2"/>
  <c r="G32" i="2"/>
  <c r="G33" i="2"/>
  <c r="G30" i="2"/>
  <c r="G26" i="2"/>
  <c r="G25" i="2"/>
  <c r="G24" i="2"/>
  <c r="G23" i="2"/>
  <c r="G22" i="2"/>
  <c r="G21" i="2"/>
  <c r="G20" i="2"/>
  <c r="G18" i="2"/>
  <c r="G16" i="2"/>
  <c r="G15" i="2"/>
  <c r="G13" i="2"/>
  <c r="G14" i="2"/>
  <c r="F211" i="2"/>
  <c r="F212" i="2"/>
  <c r="F210" i="2"/>
  <c r="F209" i="2"/>
  <c r="F208" i="2"/>
  <c r="F207" i="2"/>
  <c r="F206" i="2"/>
  <c r="F205" i="2"/>
  <c r="F204" i="2"/>
  <c r="F203" i="2"/>
  <c r="F201" i="2"/>
  <c r="F199" i="2"/>
  <c r="F198" i="2"/>
  <c r="F197" i="2"/>
  <c r="F196" i="2"/>
  <c r="F195" i="2"/>
  <c r="F194" i="2"/>
  <c r="F193" i="2"/>
  <c r="F192" i="2"/>
  <c r="F191" i="2"/>
  <c r="F190" i="2"/>
  <c r="F189" i="2"/>
  <c r="F186" i="2"/>
  <c r="F185" i="2"/>
  <c r="F184" i="2"/>
  <c r="F183" i="2"/>
  <c r="F182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59" i="2"/>
  <c r="F158" i="2"/>
  <c r="F157" i="2"/>
  <c r="F156" i="2"/>
  <c r="F155" i="2"/>
  <c r="F154" i="2"/>
  <c r="F153" i="2"/>
  <c r="F152" i="2"/>
  <c r="F151" i="2"/>
  <c r="F130" i="2"/>
  <c r="F141" i="2"/>
  <c r="F140" i="2"/>
  <c r="F139" i="2"/>
  <c r="F138" i="2"/>
  <c r="F137" i="2"/>
  <c r="F136" i="2"/>
  <c r="F135" i="2"/>
  <c r="F134" i="2"/>
  <c r="F132" i="2"/>
  <c r="F131" i="2"/>
  <c r="F128" i="2"/>
  <c r="F127" i="2"/>
  <c r="F124" i="2"/>
  <c r="F123" i="2"/>
  <c r="F106" i="2"/>
  <c r="F101" i="2"/>
  <c r="F99" i="2"/>
  <c r="F98" i="2"/>
  <c r="F95" i="2"/>
  <c r="F93" i="2"/>
  <c r="F121" i="2"/>
  <c r="F117" i="2"/>
  <c r="F116" i="2"/>
  <c r="F115" i="2"/>
  <c r="F114" i="2"/>
  <c r="F113" i="2"/>
  <c r="F109" i="2"/>
  <c r="F108" i="2"/>
  <c r="F107" i="2"/>
  <c r="F100" i="2"/>
  <c r="F97" i="2"/>
  <c r="F149" i="2"/>
  <c r="F146" i="2"/>
  <c r="F145" i="2"/>
  <c r="F144" i="2"/>
  <c r="F143" i="2"/>
  <c r="F90" i="2"/>
  <c r="F89" i="2"/>
  <c r="F88" i="2"/>
  <c r="F52" i="2"/>
  <c r="F51" i="2"/>
  <c r="F74" i="2"/>
  <c r="F50" i="2"/>
  <c r="F73" i="2"/>
  <c r="F49" i="2"/>
  <c r="F48" i="2"/>
  <c r="F47" i="2"/>
  <c r="F46" i="2"/>
  <c r="F45" i="2"/>
  <c r="F44" i="2"/>
  <c r="F64" i="2"/>
  <c r="F87" i="2"/>
  <c r="F86" i="2"/>
  <c r="F85" i="2"/>
  <c r="F84" i="2"/>
  <c r="F83" i="2"/>
  <c r="F82" i="2"/>
  <c r="F81" i="2"/>
  <c r="F80" i="2"/>
  <c r="F79" i="2"/>
  <c r="F78" i="2"/>
  <c r="F77" i="2"/>
  <c r="F70" i="2"/>
  <c r="F65" i="2"/>
  <c r="F63" i="2"/>
  <c r="F62" i="2"/>
  <c r="F61" i="2"/>
  <c r="F60" i="2"/>
  <c r="F59" i="2"/>
  <c r="F58" i="2"/>
  <c r="F57" i="2"/>
  <c r="F56" i="2"/>
  <c r="F55" i="2"/>
  <c r="F54" i="2"/>
  <c r="F53" i="2"/>
  <c r="F43" i="2"/>
  <c r="F42" i="2"/>
  <c r="F41" i="2"/>
  <c r="F40" i="2"/>
  <c r="F39" i="2"/>
  <c r="F38" i="2"/>
  <c r="F37" i="2"/>
  <c r="F76" i="2"/>
  <c r="F75" i="2"/>
  <c r="F118" i="2"/>
  <c r="F29" i="2"/>
  <c r="F72" i="2"/>
  <c r="F71" i="2"/>
  <c r="F69" i="2"/>
  <c r="F68" i="2"/>
  <c r="F67" i="2"/>
  <c r="F66" i="2"/>
  <c r="F36" i="2"/>
  <c r="F35" i="2"/>
  <c r="F32" i="2"/>
  <c r="F33" i="2"/>
  <c r="F30" i="2"/>
  <c r="F26" i="2"/>
  <c r="F25" i="2"/>
  <c r="F24" i="2"/>
  <c r="F23" i="2"/>
  <c r="F22" i="2"/>
  <c r="F21" i="2"/>
  <c r="F20" i="2"/>
  <c r="E211" i="2"/>
  <c r="E212" i="2"/>
  <c r="E210" i="2"/>
  <c r="E209" i="2"/>
  <c r="E208" i="2"/>
  <c r="E207" i="2"/>
  <c r="E206" i="2"/>
  <c r="E205" i="2"/>
  <c r="E204" i="2"/>
  <c r="E203" i="2"/>
  <c r="E201" i="2"/>
  <c r="E199" i="2"/>
  <c r="E198" i="2"/>
  <c r="E197" i="2"/>
  <c r="E196" i="2"/>
  <c r="E195" i="2"/>
  <c r="E194" i="2"/>
  <c r="E193" i="2"/>
  <c r="E192" i="2"/>
  <c r="E191" i="2"/>
  <c r="E190" i="2"/>
  <c r="E189" i="2"/>
  <c r="E186" i="2"/>
  <c r="E185" i="2"/>
  <c r="E184" i="2"/>
  <c r="E183" i="2"/>
  <c r="E182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30" i="2"/>
  <c r="E141" i="2"/>
  <c r="E140" i="2"/>
  <c r="E139" i="2"/>
  <c r="E138" i="2"/>
  <c r="E137" i="2"/>
  <c r="E136" i="2"/>
  <c r="E135" i="2"/>
  <c r="E134" i="2"/>
  <c r="E132" i="2"/>
  <c r="E131" i="2"/>
  <c r="E128" i="2"/>
  <c r="E127" i="2"/>
  <c r="E124" i="2"/>
  <c r="E123" i="2"/>
  <c r="E106" i="2"/>
  <c r="E101" i="2"/>
  <c r="E99" i="2"/>
  <c r="E98" i="2"/>
  <c r="E95" i="2"/>
  <c r="E93" i="2"/>
  <c r="E121" i="2"/>
  <c r="E117" i="2"/>
  <c r="E116" i="2"/>
  <c r="E115" i="2"/>
  <c r="E114" i="2"/>
  <c r="E113" i="2"/>
  <c r="E109" i="2"/>
  <c r="E108" i="2"/>
  <c r="E107" i="2"/>
  <c r="E100" i="2"/>
  <c r="E97" i="2"/>
  <c r="E149" i="2"/>
  <c r="E146" i="2"/>
  <c r="E145" i="2"/>
  <c r="E144" i="2"/>
  <c r="E143" i="2"/>
  <c r="E90" i="2"/>
  <c r="E89" i="2"/>
  <c r="E88" i="2"/>
  <c r="E52" i="2"/>
  <c r="E51" i="2"/>
  <c r="E74" i="2"/>
  <c r="E50" i="2"/>
  <c r="E73" i="2"/>
  <c r="E49" i="2"/>
  <c r="E48" i="2"/>
  <c r="E47" i="2"/>
  <c r="E46" i="2"/>
  <c r="E45" i="2"/>
  <c r="E44" i="2"/>
  <c r="E64" i="2"/>
  <c r="E87" i="2"/>
  <c r="E86" i="2"/>
  <c r="E85" i="2"/>
  <c r="E84" i="2"/>
  <c r="E83" i="2"/>
  <c r="E82" i="2"/>
  <c r="E81" i="2"/>
  <c r="E80" i="2"/>
  <c r="E79" i="2"/>
  <c r="E78" i="2"/>
  <c r="E77" i="2"/>
  <c r="E70" i="2"/>
  <c r="E65" i="2"/>
  <c r="E63" i="2"/>
  <c r="E62" i="2"/>
  <c r="E61" i="2"/>
  <c r="E60" i="2"/>
  <c r="E59" i="2"/>
  <c r="E58" i="2"/>
  <c r="E57" i="2"/>
  <c r="E56" i="2"/>
  <c r="E55" i="2"/>
  <c r="E54" i="2"/>
  <c r="E53" i="2"/>
  <c r="E43" i="2"/>
  <c r="E42" i="2"/>
  <c r="E41" i="2"/>
  <c r="E40" i="2"/>
  <c r="E39" i="2"/>
  <c r="E38" i="2"/>
  <c r="E37" i="2"/>
  <c r="E76" i="2"/>
  <c r="E75" i="2"/>
  <c r="E118" i="2"/>
  <c r="E29" i="2"/>
  <c r="E72" i="2"/>
  <c r="E71" i="2"/>
  <c r="E69" i="2"/>
  <c r="E68" i="2"/>
  <c r="E67" i="2"/>
  <c r="E66" i="2"/>
  <c r="E36" i="2"/>
  <c r="E35" i="2"/>
  <c r="E32" i="2"/>
  <c r="E33" i="2"/>
  <c r="E30" i="2"/>
  <c r="E26" i="2"/>
  <c r="E25" i="2"/>
  <c r="E24" i="2"/>
  <c r="E23" i="2"/>
  <c r="E22" i="2"/>
  <c r="E21" i="2"/>
  <c r="E20" i="2"/>
  <c r="E14" i="2"/>
  <c r="E18" i="2"/>
  <c r="E16" i="2"/>
  <c r="E15" i="2"/>
  <c r="E13" i="2"/>
  <c r="D208" i="3"/>
  <c r="E208" i="3"/>
  <c r="C208" i="3"/>
  <c r="H208" i="3"/>
  <c r="G208" i="3"/>
  <c r="F15" i="2"/>
  <c r="F14" i="2"/>
  <c r="F13" i="2"/>
  <c r="F16" i="2"/>
  <c r="F18" i="2"/>
</calcChain>
</file>

<file path=xl/sharedStrings.xml><?xml version="1.0" encoding="utf-8"?>
<sst xmlns="http://schemas.openxmlformats.org/spreadsheetml/2006/main" count="1007" uniqueCount="355">
  <si>
    <t>Fenomenología de la religión I</t>
  </si>
  <si>
    <t>Fenomenología de la religión II</t>
  </si>
  <si>
    <t>La homosexualidad en las grandes religiones</t>
  </si>
  <si>
    <t>La homosexualidad: ¿qué dice la iglesia?</t>
  </si>
  <si>
    <t>Ética y moral cristiana</t>
  </si>
  <si>
    <t>Marciano Vidal - Etica y Moral Cristiana</t>
  </si>
  <si>
    <t>Ecumenismo</t>
  </si>
  <si>
    <t>Sobre el ecumenismo</t>
  </si>
  <si>
    <t>Testimonios</t>
  </si>
  <si>
    <t>Experiencias de Dios: salida del armario y vocación religiosa</t>
  </si>
  <si>
    <t>Homosexualidad y Cristianismo</t>
  </si>
  <si>
    <t>CRISMHOM</t>
  </si>
  <si>
    <t>Historia de CRISMHOM</t>
  </si>
  <si>
    <t>Militancia LGTB</t>
  </si>
  <si>
    <t>Sobre la militancia LGTB</t>
  </si>
  <si>
    <t>VIH</t>
  </si>
  <si>
    <t>Una mirada interna a la realidad del VIH I</t>
  </si>
  <si>
    <t>Qué es CRISMHOM</t>
  </si>
  <si>
    <t>Sobre el discernimiento comunitario</t>
  </si>
  <si>
    <t>Acompañamiento espiritual</t>
  </si>
  <si>
    <t>Diversidad sexual</t>
  </si>
  <si>
    <t>Sobre la transexualidad</t>
  </si>
  <si>
    <t>Una mirada interna a la realidad del VIH y otras enfermedades de transmisión sexual</t>
  </si>
  <si>
    <t>Charla sobre la comunicación</t>
  </si>
  <si>
    <t>Mujer</t>
  </si>
  <si>
    <t>Sobre teología en clave de mujer</t>
  </si>
  <si>
    <t>Ética sexual</t>
  </si>
  <si>
    <t>Cristología</t>
  </si>
  <si>
    <t>CRISTOLOGÍA: Jesús histórico</t>
  </si>
  <si>
    <t>CRISTOLOGÍA: La encarnación</t>
  </si>
  <si>
    <t>CRISTOLOGÍA: La personalidad de Jesús</t>
  </si>
  <si>
    <t>CRISTOLOGÍA: Sobre la pasión de Jesús</t>
  </si>
  <si>
    <t>CRISTOLOGÍA: Sobre la redencion</t>
  </si>
  <si>
    <t>El ecumenismo: etimología y experiencias vivenciales</t>
  </si>
  <si>
    <t>Vocación misionera de una pareja homosexual</t>
  </si>
  <si>
    <t>Vocación misionera de una pareja homosexual: un año después</t>
  </si>
  <si>
    <t>Sobre orientación sexual y espiritualidad</t>
  </si>
  <si>
    <t>Biblia y homosexualidad</t>
  </si>
  <si>
    <t>Fenomenología de la religión</t>
  </si>
  <si>
    <t>El perdón</t>
  </si>
  <si>
    <t>Cristianismo nuevo para un mundo nuevo</t>
  </si>
  <si>
    <t>22/09/2012: Julio M, "Formación sobre Cristología: La resurrección de Jesús"</t>
  </si>
  <si>
    <t>13/10/2012: José Luis Cortés, "El Concilio Vaticano II: Un repaso por su historia y contenidos"</t>
  </si>
  <si>
    <t>03/11/2012: Alicia, "Charla testimonial sobre la transexualidad"</t>
  </si>
  <si>
    <t>17/11/2012: Gustavo, "Toma de contacto con la intersexualidad"</t>
  </si>
  <si>
    <t>01/12/2012: Dora y Argen, "Amor conyugal cristiano en parejas del mismo sexo"</t>
  </si>
  <si>
    <t>11/01/2013: Lola Martín, "Conceptos sobre diversidad sexual"</t>
  </si>
  <si>
    <t>18/01/2013: Isidro García, "Homofobia: ¿cómo luchar contra ella?"</t>
  </si>
  <si>
    <t>19/01/2013: Lidia Mendieta, "Violencia doméstica en parejas del mismo género"</t>
  </si>
  <si>
    <t>16/02/2013: Alex, "Testimonio de persecución LGTB en Honduras".</t>
  </si>
  <si>
    <t>Discriminación LGTB</t>
  </si>
  <si>
    <t>16/03/2013: Xabier Pikaza, "Los trece poderes del Vaticano ante el nuevo Papado"</t>
  </si>
  <si>
    <t>22/03/2013: Jesús Bastante, "El nuevo papa: ¿expectativas de reforma?"</t>
  </si>
  <si>
    <t>06/04/2013: Dolores Aleixandre, "Mujeres y hombres en la iglesia en busca de una nueva relación"</t>
  </si>
  <si>
    <t>20/04/2013: Francisco Lorenzo, "Los efectos de la crisis sobre la pobreza y la exclusión social"</t>
  </si>
  <si>
    <t>11/05/2013: Juan Larios, "¿Puede la justicia social ser un punto de encuentro entre cristianos de distintas confesiones?"</t>
  </si>
  <si>
    <t>25/05/2013: Boti García Rodrigo, "Historia del movimiento LGTB en España"</t>
  </si>
  <si>
    <t>Parejas y familias LGTB</t>
  </si>
  <si>
    <t>01/06/2013: Sonsoles y Ester, "Familias homoparentales en primera persona"</t>
  </si>
  <si>
    <t>15/06/2013: Juan, "Acompañamiento espiritual en personas homosexuales: dificultades y retos de un acompañante"</t>
  </si>
  <si>
    <t>22/06/2013: James Alison, "¡Sí se puede! El ejercicio de la magnanimidad, desafío para los cristianos LGTB"</t>
  </si>
  <si>
    <t>08/07/2013: Teresa Forcades, "Orientación sexual, identidad de género e imagen de Dios"</t>
  </si>
  <si>
    <t>10/07/2013: María del Mar González, "Familias homoparentales: una visión científica"</t>
  </si>
  <si>
    <t>07/09/2013: Carmen M, "Charla-taller: La contemplación del silencio"</t>
  </si>
  <si>
    <t>09/10/2013: John Shelby Spong, "Los grandes retos aún pendientes en las iglesias de cara a la inclusividad y la igualdad"</t>
  </si>
  <si>
    <t>19/10/2013: Gabriel Martín, "Intersexualidad: un testimonio en primera persona"</t>
  </si>
  <si>
    <t>16/11/2012: Manuel Ángel Soriano, "Charla-debate sobre el acoso escolar LGTB"</t>
  </si>
  <si>
    <t>19/11/2013: Enrique Martínez Lozano, "Integración psicológica: comprender el puzzle que somos, favorecer el crecimiento y sanar las heridas" (*)</t>
  </si>
  <si>
    <t>30/11/2013: Mario Gatti, "Historia de las prácticas homosexuales y la homofobia en occidente"</t>
  </si>
  <si>
    <t>11/01/2014: Mariano Perrón, "Charla-celebración preludio de la Semana de Oración por la Unidad de los Cristianos"</t>
  </si>
  <si>
    <t>19/01/2014: Ulrich, "La oración teresiana como paradigma para la superación de la discriminación"</t>
  </si>
  <si>
    <t>01/02/2014: Domingo Melero, "El hombre en busca de su humanidad"</t>
  </si>
  <si>
    <t>21/02/2014: José María Castillo, "Elogio de lo humano"</t>
  </si>
  <si>
    <t>01/03/2014: Manuel Ángel Soriano, "La marginación homosexual en la España de la Transición"</t>
  </si>
  <si>
    <t>12/03/2014: Fernando Frontán, "Apertura religiosa LGTB en América Latina: modelos que aprender"</t>
  </si>
  <si>
    <t>15/03/2014: Juani, "Movimiento de la militancia Lésbica en la Transición y Democracia Españolas"</t>
  </si>
  <si>
    <t>11/04/2014: Claudio Echeberry. "Manual para salir del armario"</t>
  </si>
  <si>
    <t>05/04/2014: Ramón Martínez, "Teoría Queer"</t>
  </si>
  <si>
    <t>26/04/2014: José Manuel Zapata, "Crónica de una experiencia misionera en Mozambique"</t>
  </si>
  <si>
    <t>10/05/2014: Melanie Mitchell, "Vocación y ministerio ordenado de la mujer: Testimonio de Melanie Mitchell"</t>
  </si>
  <si>
    <t>30/06/2014: Fernando y Ricardo, "Familias homoparentales en régimen de acogimiento"</t>
  </si>
  <si>
    <t>14/12/2013: Mariano, "El Mesías de Haendel"</t>
  </si>
  <si>
    <t>06/09/2014: Federico Armenteros, "La endodiscriminación a personas mayores LGTB"</t>
  </si>
  <si>
    <t>08/10/2014: Juan Macías, "Bisexualidad y Movimiento LGTB"</t>
  </si>
  <si>
    <t>17/11/2014: Fernando Gálligo, "Pensamientos, guías y experiencias al modo de Jesús de Nazaret"</t>
  </si>
  <si>
    <t>05/11/2014: Juan Macías, "Endodiscriminación de personas bisexuales Parte II"</t>
  </si>
  <si>
    <t>15/11/2014: Agustín López, "Informe sobre discriminacion por orientación sexual y/o identidad de género"</t>
  </si>
  <si>
    <t>29/12/2014: Alexandra Rodríguez, "El goce, el estigma y la condena: el sida en América Latina y la mirada literaria de Severo Sarduy y Mario Bellatín"</t>
  </si>
  <si>
    <t>28/11/2014: Teléfonos de información LGTB</t>
  </si>
  <si>
    <t>Autoayuda y psicología</t>
  </si>
  <si>
    <t>18/01/2015: Ulrich, "Santa Teresa y los protestantes"</t>
  </si>
  <si>
    <t>31/01/2015: Santiago Redondo, "La endodiscriminación de personas con VIH/Sida"</t>
  </si>
  <si>
    <t>07/02/2015: María Luisa, "La bondad de Dios, mucho más allá"</t>
  </si>
  <si>
    <t>21/02/2015: Pablo Romero, "Sobre el respeto y la tolerancia"</t>
  </si>
  <si>
    <t>14/03/2015: María José Rosillo, "Las Moradas de Santa Teresa de Jesús: Un viaje a nuestro castillo interior"</t>
  </si>
  <si>
    <t>21/03/2015: Salvador Guasch, "El gran marcapasos de la vida: Las estrategias de Dios"</t>
  </si>
  <si>
    <t>11/04/2015: James Alison, "Jesús resucitado y la nueva creación en medio de nuestro tiempo"</t>
  </si>
  <si>
    <t>22/04/2015: "Mesa redonda sobre Cristianismo y Diversidad Sexual"</t>
  </si>
  <si>
    <t>15/05/2015: Mariecke Van Den Berg, "Construyendo religión y homosexualidad en los medios de comunicación. ¿Condenadas a no darse la mano?"</t>
  </si>
  <si>
    <t>16/05/2015: María José Rosillo Torralba, "Acogida a la diversidad trans desde la mirada de Jesús de Nazaret"</t>
  </si>
  <si>
    <t>16/05/2015: Juan Masiá, "Sexualidad pluriforme y educación inclusiva en la vida de las comunidades cristianas"</t>
  </si>
  <si>
    <t>19/09/2015: Bondad y profundidad del amor homosexual.</t>
  </si>
  <si>
    <t>17/10/2015: ¿Por qué seguir? Cristianos en tierra de nadie.</t>
  </si>
  <si>
    <t>7/11/2015: Testimonios y experiencias de cristianos implicados en la vida pública.</t>
  </si>
  <si>
    <t>23/01/2016: Jesús Generelo y las propuestas de proyectos de ley la FELGTB</t>
  </si>
  <si>
    <t>21/11/2015: Retiro de Adviento: Sobre la misericordia</t>
  </si>
  <si>
    <t>20/02/2016: Activismo Internacional desde la perspectiva empresarial</t>
  </si>
  <si>
    <t>28/02/2016 Retiro cuaresma: Misericordia y fraternidad</t>
  </si>
  <si>
    <t>04/03/2016: El reconomiento, clave de la salud mental</t>
  </si>
  <si>
    <t>6/05/2016: Fe y diversidad sexual</t>
  </si>
  <si>
    <t>21/05/2016: Relaciones tóxicas y relaciones sanas</t>
  </si>
  <si>
    <t>15/06/2016: Formación testimonial sobre los regugiados en Grecia</t>
  </si>
  <si>
    <t>18/06/2016: Misericordia y endodiscriminación</t>
  </si>
  <si>
    <t>Teología LGTB</t>
  </si>
  <si>
    <t>26/11/2016: ¿Qué es y para qué sirve el acompañamiento espiritual?</t>
  </si>
  <si>
    <t>05/11/2016: Cesida en lucha de la dignidad de los afectados</t>
  </si>
  <si>
    <t>15/10/2016: La labor y el proyecto del Área Internacional y de Derechos Humanos de la FELGTB</t>
  </si>
  <si>
    <t>YouTube CHARLA</t>
  </si>
  <si>
    <t>YouTube RESUMEN</t>
  </si>
  <si>
    <t>Una presencia que incomoda -El empuje del Espíritu de Jesús-</t>
  </si>
  <si>
    <t>Sobre la homosexualidad</t>
  </si>
  <si>
    <t>Acercamiento a la Iglesia de Oriente a través de la fuerza expresiva de los iconos</t>
  </si>
  <si>
    <t>21/03/2014: Violeta Asiego, "Informe de Amnistía Internacional sobre el estado europeo de derechos LGBT 2013"</t>
  </si>
  <si>
    <t>3,5</t>
  </si>
  <si>
    <t>8,3</t>
  </si>
  <si>
    <t>7,9</t>
  </si>
  <si>
    <t>6,8</t>
  </si>
  <si>
    <t>7,4</t>
  </si>
  <si>
    <t>6,9</t>
  </si>
  <si>
    <t>5,1</t>
  </si>
  <si>
    <t>6,4</t>
  </si>
  <si>
    <t>7,5</t>
  </si>
  <si>
    <t>6,3</t>
  </si>
  <si>
    <t>8,9</t>
  </si>
  <si>
    <t>8,8</t>
  </si>
  <si>
    <t>5,8</t>
  </si>
  <si>
    <t>8,7</t>
  </si>
  <si>
    <t>9,6</t>
  </si>
  <si>
    <t>7,7</t>
  </si>
  <si>
    <t>5,33</t>
  </si>
  <si>
    <t>9,57</t>
  </si>
  <si>
    <t>7,75</t>
  </si>
  <si>
    <t>9,14</t>
  </si>
  <si>
    <t>7,00</t>
  </si>
  <si>
    <t>8,25</t>
  </si>
  <si>
    <t>7,50</t>
  </si>
  <si>
    <t>8,67</t>
  </si>
  <si>
    <t>5,50</t>
  </si>
  <si>
    <t>9,00</t>
  </si>
  <si>
    <t>7,63</t>
  </si>
  <si>
    <t>8,00</t>
  </si>
  <si>
    <t>7,40</t>
  </si>
  <si>
    <t>7,80</t>
  </si>
  <si>
    <t>6,00</t>
  </si>
  <si>
    <t>8,50</t>
  </si>
  <si>
    <t>8,14</t>
  </si>
  <si>
    <t>9,25</t>
  </si>
  <si>
    <t>9,4</t>
  </si>
  <si>
    <t>9,5</t>
  </si>
  <si>
    <t>8,5</t>
  </si>
  <si>
    <t>9,8</t>
  </si>
  <si>
    <t>9,33</t>
  </si>
  <si>
    <t>9,29</t>
  </si>
  <si>
    <t>7,95</t>
  </si>
  <si>
    <t>8,21</t>
  </si>
  <si>
    <t>9,45</t>
  </si>
  <si>
    <t>8,55</t>
  </si>
  <si>
    <t>8,1</t>
  </si>
  <si>
    <t>8,32</t>
  </si>
  <si>
    <t>8,75</t>
  </si>
  <si>
    <t>9,07</t>
  </si>
  <si>
    <t>7,55</t>
  </si>
  <si>
    <t>9,75</t>
  </si>
  <si>
    <t>8,33</t>
  </si>
  <si>
    <t>8,83</t>
  </si>
  <si>
    <t>8,45</t>
  </si>
  <si>
    <t>8,56</t>
  </si>
  <si>
    <t>8,89</t>
  </si>
  <si>
    <t>9,22</t>
  </si>
  <si>
    <t>9,13</t>
  </si>
  <si>
    <t>8,71</t>
  </si>
  <si>
    <t>8,87</t>
  </si>
  <si>
    <t>9,38</t>
  </si>
  <si>
    <t>9,54</t>
  </si>
  <si>
    <t>18/03/2017: Ecumenismo III: vocación ecuménica de Alfredo Abad.</t>
  </si>
  <si>
    <t>Número encuestas</t>
  </si>
  <si>
    <t>Valoración contenido charla</t>
  </si>
  <si>
    <t>ValoraciónPonente</t>
  </si>
  <si>
    <t>Descargas AUDIO</t>
  </si>
  <si>
    <t>Escuchas en línea AUDIO</t>
  </si>
  <si>
    <t>Valoración Ponente</t>
  </si>
  <si>
    <t>Clasificación general</t>
  </si>
  <si>
    <t>Subclarificación</t>
  </si>
  <si>
    <t>Título de la charla</t>
  </si>
  <si>
    <t>Instrucciones:</t>
  </si>
  <si>
    <t>* Las charlas tienen una evaluación de contenido  y ponente,  basada en un número de encuestas que se indica. No todas tienen esta evaluación.</t>
  </si>
  <si>
    <t>Queda terminantemente prohibido utilizar estos materiales con fines comerciales.</t>
  </si>
  <si>
    <t>sobre la demanda de cada charla. Estas estadísticas se ofrecen para ayudar a seleccionar al que busca la charla de su interés.</t>
  </si>
  <si>
    <t>www.crismhom.org</t>
  </si>
  <si>
    <t>* Las charlas están clasificadas por dos ejes: clasificación general y subclasificación. Es posible filtrar para mejorar el criterio de búsqueda.</t>
  </si>
  <si>
    <t>* Los títulos están enlazados con los materiales de cada charla en la página web de CRISMHOM. Hay que pulsar en el título encontrar la formación.</t>
  </si>
  <si>
    <t>22/04/2017: La Reforma Protestante 500 años después.</t>
  </si>
  <si>
    <t>9,55</t>
  </si>
  <si>
    <t>9,64</t>
  </si>
  <si>
    <t>25/03/2017: Testimonios internacionales LGTB en América Latina, África, Oriente Medio y China.</t>
  </si>
  <si>
    <t>29/04/2017: ¿Cómo educar una sexualidad humanizada?</t>
  </si>
  <si>
    <t>9/09/2017: La persona de Jesús de Nazaret: ¿podemos saber su postura ante la homosexualidad?</t>
  </si>
  <si>
    <t>8,78</t>
  </si>
  <si>
    <t>7/10/2017: La vivencia el duelo como experiencia humanizadora.</t>
  </si>
  <si>
    <t>9,17</t>
  </si>
  <si>
    <t>21/10/2017: ¿Acaso Dios condena la homosexualidad? Recorrido por el Antiguo Testamento.</t>
  </si>
  <si>
    <t>8,4</t>
  </si>
  <si>
    <t>18/11/2017: ¿Acaso Dios condena la homosexualidad? Recorrido por el Nuevo Testamento.</t>
  </si>
  <si>
    <t>8,92</t>
  </si>
  <si>
    <t>9,15</t>
  </si>
  <si>
    <t>13/01/2018: Doctrina social y acción de la Iglesia Católica en las fronteras</t>
  </si>
  <si>
    <t>03/02/2018: Personas mayores, familiares y cuidadores: tres caras del mismo prisma</t>
  </si>
  <si>
    <t>17/02/2018: Ética teológica y homosexualidad</t>
  </si>
  <si>
    <t>07/04/2018: Identidad de género: descubriendo la diversidad de la creación de Dios</t>
  </si>
  <si>
    <t>21/04/2018: ¿Una alianza matrimonial entre David y Jonathán?</t>
  </si>
  <si>
    <t>26/052018: Pastoral familiar en el marco de la diversidad sexual e identidad de género.</t>
  </si>
  <si>
    <t>15/09/2018: El inventario de lo creado y las clasificaciones</t>
  </si>
  <si>
    <t>15/03/2019: Familias cristianas con hijos con diversidad sexual.</t>
  </si>
  <si>
    <t>01/04/2019: Experiencial: Familia cristiana y homosexualidad.</t>
  </si>
  <si>
    <t>05/10/2019: Experiencia de Activismo Cristiano LGTBI en red.</t>
  </si>
  <si>
    <t>19/10/2019: Activismo Cristiano Arco Iris: experiencia de una madre.</t>
  </si>
  <si>
    <t>23/03/2019: El papel de la mujer en la iglesia.</t>
  </si>
  <si>
    <t>18/05/2019: La espiritualidad de la acción - Juventud Estudiante Católica.</t>
  </si>
  <si>
    <t>Espiritualidad</t>
  </si>
  <si>
    <t>Justicia social</t>
  </si>
  <si>
    <t>27/04/2019: Enlázate por la justicia.</t>
  </si>
  <si>
    <t>07/09/2019: ¿Y si Pablo fuera inclusivo? Relectura de las carta a los Romanos.</t>
  </si>
  <si>
    <t>21/09/2019: El silencio: el activismo del ser desde la no acción.</t>
  </si>
  <si>
    <t>7/03/2020: ¿Compromiso cristiano y opción política?</t>
  </si>
  <si>
    <t>23/05/2020: María en estado de alarma.</t>
  </si>
  <si>
    <t>06/06/2020: Homosexualidades y cristianismo en el siglo XXI</t>
  </si>
  <si>
    <t>30/06/2020: Presentación del libro: "Caminos de Reconciliación: diez historias de fe y amor LGTBI"</t>
  </si>
  <si>
    <t>19/09/2020 Sólo un Jesús Marica puede salvarnos</t>
  </si>
  <si>
    <t>03/10/2020 Pinceladas de espiritualidad en el cine LGTBI</t>
  </si>
  <si>
    <t>17/10/2020 Lo nuestro sí que es mundial: historia movimiento LGTBI en España</t>
  </si>
  <si>
    <t>07/11/2020 Chueca y Lavapiés: tour histórico por la realidad religiosa y LGTBI</t>
  </si>
  <si>
    <t>12/12/2020 El amor en los últimos tiempos</t>
  </si>
  <si>
    <t>16/01/2021 Ecumenismo desde los dones de las personas LGTBI</t>
  </si>
  <si>
    <t>9,27</t>
  </si>
  <si>
    <t>06/03/2021 Género no binario: más allá del falso binomio</t>
  </si>
  <si>
    <t>20/03/2021 Cruising: historia íntima de un pasatiempo radical</t>
  </si>
  <si>
    <t>17/04/2021 El papel de la mujer lesbiana en el movimiento LGTBI</t>
  </si>
  <si>
    <t>05, 12, 19, 26/04/2021 Curso-taller sobre evangelización y comunidad LGTBI</t>
  </si>
  <si>
    <t>22/05/2021 Más allá del fin de la religión: la secularización como «oportunidad» para la maduración del hecho religioso: una reflexión desde España</t>
  </si>
  <si>
    <t>18/09/2021 La Buena Noticia del evangelio desde fuera del armario</t>
  </si>
  <si>
    <t>25/09/2021 La familia lugar de relación y crecimiento humano</t>
  </si>
  <si>
    <t>02/10/2021 Amores bíblicos bajo censura</t>
  </si>
  <si>
    <t>11/12/2021 Victoria: la Buena Noticia del evangelio para una madre trans con tres hijos</t>
  </si>
  <si>
    <t>Transexualidad</t>
  </si>
  <si>
    <t>16/05/2015: María José Rosillo Torralba, "Acogida a la diversidad trans desde la mirada de Jesús de Nazaret (II Jornadas de fe, orientación sexual e identifdad de género)"</t>
  </si>
  <si>
    <t>Realidad de la mujer creyente homosexual (I Jornadas de fe y orientación sexual)</t>
  </si>
  <si>
    <t>Orientaciones de la ética cristiana en relación con la homosexualidad (I Jornadas de fe y orientación sexual)</t>
  </si>
  <si>
    <t>15/05/2015: Renato Lings, "A donde tú vayas, iré yo: cuatro reflexiones sobre la importancia del amor homoerótico en la biblia" (II Jornadas de fe, orientación sexual e identidad de género)</t>
  </si>
  <si>
    <t>16/05/2015: Juan Sánchez, "La Biblia y la homosexualidad: malentendidos anacrónicos" (II Jornadas de fe, orientación sexual e identidad de género)</t>
  </si>
  <si>
    <t>Renato Lings: La extraña represión del amor homoerótico (I Jornadas de fe y orientación sexual)</t>
  </si>
  <si>
    <t>Homoerótica en el mundo animal (I Jornadas de fe y orientación sexual)</t>
  </si>
  <si>
    <t>16/05/2015: Ines-Paul Baumann, "Desmontando estereotipos: mi recorrido hasta ejercer como pastor transgénero" (II Jornadas de fe, orientación sexual e identidad de género)</t>
  </si>
  <si>
    <t>Iglesia Católica-Romana y homosexualidad (I Jornadas de fe y orientación sexual)</t>
  </si>
  <si>
    <t>05/06/2020: Activismo cristiano en las periferias</t>
  </si>
  <si>
    <t>Realidad social de la homosexualidad en España (I Jornadas de fe y orientación sexual)</t>
  </si>
  <si>
    <t>05/02/2022 Terapias de conversión: contexto global y situación española</t>
  </si>
  <si>
    <t>19/02/2022 ¿Es el Antiguo Testamento una buena noticia para mí?</t>
  </si>
  <si>
    <t>19/03/2022 Diversidad familiar: testimonio de tres padres de CRISMHOM</t>
  </si>
  <si>
    <t>02/04/2022 Cristianos en Comunidad</t>
  </si>
  <si>
    <t>17/09/2022 Cristianismo y diversidad sexual y de género a debate</t>
  </si>
  <si>
    <t>15/10/2022 Amoris Laeticia: un nuevo lenguaje para reconocer que las personas LGTBI también muestran el rostro de Cristo</t>
  </si>
  <si>
    <t>19/11/2022 El sínodo se viste de colores: la búsqueda de la peculiaridad de la mirada arcoíris</t>
  </si>
  <si>
    <t>17/09/2016: Chysallis - niñas niños y adolescentes transexuales, reales e invisibles</t>
  </si>
  <si>
    <t>16/04/2016: Charla Informativa Manos Unidas</t>
  </si>
  <si>
    <t>* Se muestran las escuchas de AUDIO en línea y vistas de Vídeo (YouTube) hasta la última actualización.</t>
  </si>
  <si>
    <t>04/02/2023 Sexilio: el exilio que viven las personas de diversidad sexual y de género</t>
  </si>
  <si>
    <t>18/02/2023 Chemsex: los grandes peligros de combinar sexo y drogas</t>
  </si>
  <si>
    <t>05/03/2023 «El verbo se hizo carne» (Jn 1,14). Por una sinodalidad inclusiva</t>
  </si>
  <si>
    <t>18/03/2023 Y tú, ¿cómo corres? El género y la diversidad LGTBI en el deporte</t>
  </si>
  <si>
    <t>15/04/2023 LGTBIfobia, cuerpos de seguridad y delitos de odio</t>
  </si>
  <si>
    <t>22/04/2023 Mejor que hijas e hijos: rescatando del olvido a los eunucos de la biblia</t>
  </si>
  <si>
    <t>02/09/2023 Teopoéticas del cuerpo: la danza, la teología filosófica y las intermediaciones de los cuerpos</t>
  </si>
  <si>
    <t>21/10/2023 La ley trans: proceso de formación y derechos obtenidos</t>
  </si>
  <si>
    <t>12/11/2023 CRISMHOM en la Jornada Mundial de la Juventud 2023</t>
  </si>
  <si>
    <t>14/12/2024 Viaje en globo: Homosexualidad y vida cristiana (charla organizada fuera de CRISMHOM)</t>
  </si>
  <si>
    <t>9,74</t>
  </si>
  <si>
    <t>9,78</t>
  </si>
  <si>
    <t>9,79</t>
  </si>
  <si>
    <t>9,84</t>
  </si>
  <si>
    <t>21/01/2024 El patriarca Job y el colectivo LGTBIQ</t>
  </si>
  <si>
    <t>02/03/2024 Diversidad sexual y cristianismo en el siglo XXI. Espiritualidad, Teología y Política</t>
  </si>
  <si>
    <t>9,09</t>
  </si>
  <si>
    <t>9,36</t>
  </si>
  <si>
    <t>07/05/2024 Acompañamiento pastoral en la diversidad sexual (charla organizada por PADIS Canaria)</t>
  </si>
  <si>
    <t>18/05/2024 La múltiple discriminación de las mujeres LTBI con discapacidad</t>
  </si>
  <si>
    <t>07/09/2024 Homosexualidad: las razones de Dios</t>
  </si>
  <si>
    <t>19/10/2024 La Biblia como arma opresora: la letra que mata</t>
  </si>
  <si>
    <t>09/11/2024 La Biblia como terapia liberadora: el Espíritu que vivifica</t>
  </si>
  <si>
    <t>18/01/2025 El cuaquerismo: un camino de exploración espiritual</t>
  </si>
  <si>
    <t>15/02/2025 Procesos de aceptación de padres y madres con hijos/as LGTB</t>
  </si>
  <si>
    <t>22/03/2025 Retos y oportunidades en la intersección entre espiritualidad y diversidad sexo-genérica</t>
  </si>
  <si>
    <t>9,7</t>
  </si>
  <si>
    <t>05/04/2025 El lenguaje inclusivo: creando puentes</t>
  </si>
  <si>
    <t>24/05/2025 ¿Cristianos de segunda categoría? Presencia de los creyentes LGTB en la iglesia: acompañamiento e itinerarios de vida cristiana</t>
  </si>
  <si>
    <t>8,22</t>
  </si>
  <si>
    <t>7,56</t>
  </si>
  <si>
    <t>04/10/2025 El Viaje Arco Iris: una propuesta para acompañar a madres y padres con hijos e hijas LGBT</t>
  </si>
  <si>
    <t>04/10/2025 Presentación del libro: Amados, creados y soñados prodigiosamente</t>
  </si>
  <si>
    <t>8,86</t>
  </si>
  <si>
    <t>15/11/2025 La nueva generación joven trans – un testimonio en primera persona</t>
  </si>
  <si>
    <t>8,6</t>
  </si>
  <si>
    <t>9,2</t>
  </si>
  <si>
    <r>
      <t xml:space="preserve">La </t>
    </r>
    <r>
      <rPr>
        <b/>
        <sz val="12"/>
        <color rgb="FFFF0000"/>
        <rFont val="Calibri"/>
        <family val="2"/>
        <scheme val="minor"/>
      </rPr>
      <t>Comunidad de Cristianas y Cristianos de Madrid Homosexuales - CRISMHOM LGTB+H</t>
    </r>
    <r>
      <rPr>
        <sz val="12"/>
        <color theme="1"/>
        <rFont val="Calibri"/>
        <family val="2"/>
        <scheme val="minor"/>
      </rPr>
      <t>, pone su inventario completo de charlas de formación</t>
    </r>
  </si>
  <si>
    <t>22/08, 11:15h – 12.15h Renato Lings. ¿No ardían nuestros corazones? Meditaciones sobre la biblia</t>
  </si>
  <si>
    <t>22/08, 16:30h – 17.30h Gonzalo Vilchis y Arturo Retana. SinodaliDAR. ¿Camino para la diversidad?</t>
  </si>
  <si>
    <t>22/08, 18:00h – 19.00h Niurka Gibaja Yábar. Una mirada TRANS a Dignitas Infinita</t>
  </si>
  <si>
    <t>22/08, 18:00h – 19.00h Marianne Duddy-Burke: Liderazgo sin ánimo de lucro 101: Construyendo organizaciones comunitarias sólidas(inglés, sala mediana).</t>
  </si>
  <si>
    <t>23/08, 10:00h – 11:00h María Luisa Berzosa y Cristina Inogés: Emaús después del sínodo</t>
  </si>
  <si>
    <t>22/08, 11:15h – 12:15h James Alison. Tras el sínodo: abriendo nuevos espacios de catolicidad</t>
  </si>
  <si>
    <t>cristianismo</t>
  </si>
  <si>
    <t>diversidad</t>
  </si>
  <si>
    <t>biblia</t>
  </si>
  <si>
    <t>crismhom</t>
  </si>
  <si>
    <t>ecumenismo</t>
  </si>
  <si>
    <t>espiritualidad</t>
  </si>
  <si>
    <t>iglesia</t>
  </si>
  <si>
    <t>justicia</t>
  </si>
  <si>
    <t>testimonios</t>
  </si>
  <si>
    <t>militancia</t>
  </si>
  <si>
    <t>autoayuda</t>
  </si>
  <si>
    <t>mujer</t>
  </si>
  <si>
    <t>vih</t>
  </si>
  <si>
    <t>moral</t>
  </si>
  <si>
    <t>trans</t>
  </si>
  <si>
    <t>Iglesia y diversidad</t>
  </si>
  <si>
    <t>familias</t>
  </si>
  <si>
    <t>ruta</t>
  </si>
  <si>
    <t>Campo 1 abreviado</t>
  </si>
  <si>
    <t>Campo 2 abreviado</t>
  </si>
  <si>
    <t>Campo 1</t>
  </si>
  <si>
    <t>Campo 2</t>
  </si>
  <si>
    <t>Cristianismo y diversidad</t>
  </si>
  <si>
    <t>Diversidad sexual y de género</t>
  </si>
  <si>
    <t>fenomenologia</t>
  </si>
  <si>
    <t>acompanamiento</t>
  </si>
  <si>
    <t>cristologia</t>
  </si>
  <si>
    <t>teologia</t>
  </si>
  <si>
    <t>discriminacion</t>
  </si>
  <si>
    <t>17/01/2026 Ines-Paul: diez años de ministerio de un pastor protestante trans (versión española)</t>
  </si>
  <si>
    <t>17/01/2026 Ines-Paul: the ten-year ministry of a trans pastor (English version)</t>
  </si>
  <si>
    <t>07/03/2026 Allan: un testimonio de la nueva generación joven trans (empieza excepcionalmente a las 18:30h)</t>
  </si>
  <si>
    <t>18/04/2026 «Lo rarito que eres»: testimonio de diversidad sexual en Guinea Ecuatorial</t>
  </si>
  <si>
    <t>Activismo LGTBI+</t>
  </si>
  <si>
    <r>
      <t xml:space="preserve">a disposición para su mayor difusión de ayuda a quien lo necesite. </t>
    </r>
    <r>
      <rPr>
        <b/>
        <sz val="12"/>
        <color theme="8" tint="-0.249977111117893"/>
        <rFont val="Calibri"/>
        <family val="2"/>
        <scheme val="minor"/>
      </rPr>
      <t>Última actualización 05/2026</t>
    </r>
  </si>
  <si>
    <t>Realidades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</si>
</sst>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6" fillId="0" borderId="2" xfId="0" applyFont="1" applyBorder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1" xfId="0" applyFont="1" applyBorder="1" applyAlignment="1">
      <alignment horizontal="center"/>
    </xf>
    <xf numFmtId="0" fontId="11" fillId="2" borderId="12" xfId="1" applyFont="1" applyFill="1" applyBorder="1"/>
    <xf numFmtId="0" fontId="6" fillId="0" borderId="3" xfId="0" applyFont="1" applyBorder="1"/>
    <xf numFmtId="0" fontId="12" fillId="0" borderId="3" xfId="0" applyFont="1" applyBorder="1" applyAlignment="1">
      <alignment wrapText="1"/>
    </xf>
    <xf numFmtId="0" fontId="9" fillId="0" borderId="5" xfId="0" applyFont="1" applyBorder="1"/>
    <xf numFmtId="0" fontId="10" fillId="0" borderId="5" xfId="1" applyFont="1" applyFill="1" applyBorder="1" applyAlignment="1">
      <alignment wrapText="1"/>
    </xf>
    <xf numFmtId="0" fontId="9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164" fontId="0" fillId="0" borderId="0" xfId="0" applyNumberFormat="1"/>
    <xf numFmtId="0" fontId="9" fillId="0" borderId="0" xfId="0" applyFont="1"/>
    <xf numFmtId="0" fontId="9" fillId="2" borderId="8" xfId="0" applyFont="1" applyFill="1" applyBorder="1"/>
    <xf numFmtId="0" fontId="9" fillId="2" borderId="0" xfId="0" applyFont="1" applyFill="1"/>
    <xf numFmtId="0" fontId="13" fillId="2" borderId="13" xfId="0" applyFont="1" applyFill="1" applyBorder="1"/>
    <xf numFmtId="0" fontId="9" fillId="0" borderId="0" xfId="0" applyFont="1" applyAlignment="1">
      <alignment wrapText="1"/>
    </xf>
    <xf numFmtId="0" fontId="10" fillId="0" borderId="1" xfId="1" applyFont="1" applyFill="1" applyBorder="1" applyAlignment="1">
      <alignment wrapText="1"/>
    </xf>
    <xf numFmtId="0" fontId="10" fillId="0" borderId="1" xfId="1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10" fillId="0" borderId="19" xfId="1" applyFont="1" applyFill="1" applyBorder="1" applyAlignment="1">
      <alignment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0" xfId="1" applyFont="1" applyFill="1" applyBorder="1" applyAlignment="1">
      <alignment wrapText="1"/>
    </xf>
    <xf numFmtId="0" fontId="10" fillId="0" borderId="0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856275</xdr:colOff>
      <xdr:row>3</xdr:row>
      <xdr:rowOff>68141</xdr:rowOff>
    </xdr:from>
    <xdr:to>
      <xdr:col>2</xdr:col>
      <xdr:colOff>57404</xdr:colOff>
      <xdr:row>10</xdr:row>
      <xdr:rowOff>207598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938615-3942-5B5E-58D7-58FE8B3D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67" y="683603"/>
          <a:ext cx="1479802" cy="1561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ismhom.org/curso-taller-evangelizacion-y-comunidad-lgtbi/" TargetMode="External"/><Relationship Id="rId21" Type="http://schemas.openxmlformats.org/officeDocument/2006/relationships/hyperlink" Target="https://crismhom.org/evento/pensamientos-guias-y-experiencias-al-modo-de-jesus-de-nazaret/" TargetMode="External"/><Relationship Id="rId42" Type="http://schemas.openxmlformats.org/officeDocument/2006/relationships/hyperlink" Target="https://crismhom.org/ii-jornadas-sobre-fe-orientacion-sexual-e-identidad-de-genero/" TargetMode="External"/><Relationship Id="rId63" Type="http://schemas.openxmlformats.org/officeDocument/2006/relationships/hyperlink" Target="https://crismhom.org/evento/bisexualidad-y-movimiento-lgtb/" TargetMode="External"/><Relationship Id="rId84" Type="http://schemas.openxmlformats.org/officeDocument/2006/relationships/hyperlink" Target="https://crismhom.org/evento/testimonios-internacionales-lgtb-en-america-latina-africa-oriente-medio-y-china/" TargetMode="External"/><Relationship Id="rId138" Type="http://schemas.openxmlformats.org/officeDocument/2006/relationships/hyperlink" Target="https://crismhom.org/ii-jornadas-sobre-fe-orientacion-sexual-e-identidad-de-genero/" TargetMode="External"/><Relationship Id="rId159" Type="http://schemas.openxmlformats.org/officeDocument/2006/relationships/hyperlink" Target="https://crismhom.org/que-es-crismhom/" TargetMode="External"/><Relationship Id="rId170" Type="http://schemas.openxmlformats.org/officeDocument/2006/relationships/hyperlink" Target="https://crismhom.org/la-ley-trans-formacion-y-derechos-obtenidos/" TargetMode="External"/><Relationship Id="rId191" Type="http://schemas.openxmlformats.org/officeDocument/2006/relationships/hyperlink" Target="https://crismhom.org/tras-el-sinodo-abriendo-nuevos-espacios-de-catolicidad/" TargetMode="External"/><Relationship Id="rId196" Type="http://schemas.openxmlformats.org/officeDocument/2006/relationships/hyperlink" Target="https://crismhom.org/la-homosexualidad-que-dice-la-iglesia/" TargetMode="External"/><Relationship Id="rId200" Type="http://schemas.openxmlformats.org/officeDocument/2006/relationships/hyperlink" Target="https://crismhom.org/allan-un-testimonio-de-la-nueva-generacion-joven-trans/" TargetMode="External"/><Relationship Id="rId16" Type="http://schemas.openxmlformats.org/officeDocument/2006/relationships/hyperlink" Target="https://crismhom.org/evento/convivencia-anual-crismhom-2016-misericordia-endodiscriminacion-y-fraternidad/" TargetMode="External"/><Relationship Id="rId107" Type="http://schemas.openxmlformats.org/officeDocument/2006/relationships/hyperlink" Target="https://crismhom.org/evento/presentacion-del-libro-solo-un-jesus-marica-puede-salvarnos-reflexiones-cristianas-en-clave/" TargetMode="External"/><Relationship Id="rId11" Type="http://schemas.openxmlformats.org/officeDocument/2006/relationships/hyperlink" Target="https://crismhom.org/si-se-puede-el-ejercicio-de-la-magnanimidad-desafio-para-los-cristianos-lgtb-0/" TargetMode="External"/><Relationship Id="rId32" Type="http://schemas.openxmlformats.org/officeDocument/2006/relationships/hyperlink" Target="https://crismhom.org/jesus-historico/" TargetMode="External"/><Relationship Id="rId37" Type="http://schemas.openxmlformats.org/officeDocument/2006/relationships/hyperlink" Target="https://crismhom.org/la-resurreccion-de-jesus/" TargetMode="External"/><Relationship Id="rId53" Type="http://schemas.openxmlformats.org/officeDocument/2006/relationships/hyperlink" Target="https://crismhom.org/evento/el-goce-el-estigma-y-la-condena-el-sida-en-america-latina-y-la-mirada-literaria-de-severo/" TargetMode="External"/><Relationship Id="rId58" Type="http://schemas.openxmlformats.org/officeDocument/2006/relationships/hyperlink" Target="https://crismhom.org/una-mirada-interna-la-realidad-del-vih-i/" TargetMode="External"/><Relationship Id="rId74" Type="http://schemas.openxmlformats.org/officeDocument/2006/relationships/hyperlink" Target="https://crismhom.org/i-jornadas-de-fe-y-orientacion-sexual-2013/" TargetMode="External"/><Relationship Id="rId79" Type="http://schemas.openxmlformats.org/officeDocument/2006/relationships/hyperlink" Target="https://crismhom.org/violencia-domestica-en-parejas-del-mismo-genero/" TargetMode="External"/><Relationship Id="rId102" Type="http://schemas.openxmlformats.org/officeDocument/2006/relationships/hyperlink" Target="https://crismhom.org/evento/enlazate-por-la-justicia/" TargetMode="External"/><Relationship Id="rId123" Type="http://schemas.openxmlformats.org/officeDocument/2006/relationships/hyperlink" Target="https://crismhom.org/evento/la-bondad-de-dios-mucho-mas-alla/" TargetMode="External"/><Relationship Id="rId128" Type="http://schemas.openxmlformats.org/officeDocument/2006/relationships/hyperlink" Target="https://crismhom.org/evento/familias-homoparentales-en-regimen-de-acogimiento/" TargetMode="External"/><Relationship Id="rId144" Type="http://schemas.openxmlformats.org/officeDocument/2006/relationships/hyperlink" Target="https://crismhom.org/evento/charla-informativa-manos-unidas/" TargetMode="External"/><Relationship Id="rId149" Type="http://schemas.openxmlformats.org/officeDocument/2006/relationships/hyperlink" Target="https://crismhom.org/el-nuevo-papa-expectativas-de-reforma-0/" TargetMode="External"/><Relationship Id="rId5" Type="http://schemas.openxmlformats.org/officeDocument/2006/relationships/hyperlink" Target="https://crismhom.org/evento/charla-taller-la-contemplacion-del-silencio/" TargetMode="External"/><Relationship Id="rId90" Type="http://schemas.openxmlformats.org/officeDocument/2006/relationships/hyperlink" Target="https://crismhom.org/evento/doctrina-social-y-accion-de-la-iglesia-catolica-en-las-fronteras/" TargetMode="External"/><Relationship Id="rId95" Type="http://schemas.openxmlformats.org/officeDocument/2006/relationships/hyperlink" Target="https://crismhom.org/pastoral-familiar-en-el-marco-de-la-diversidad-sexual-e-identidad-de-genero/" TargetMode="External"/><Relationship Id="rId160" Type="http://schemas.openxmlformats.org/officeDocument/2006/relationships/hyperlink" Target="https://crismhom.org/sobre-el-ecumenismo/" TargetMode="External"/><Relationship Id="rId165" Type="http://schemas.openxmlformats.org/officeDocument/2006/relationships/hyperlink" Target="https://crismhom.org/evento/formacion-sobre-teoria-queer/" TargetMode="External"/><Relationship Id="rId181" Type="http://schemas.openxmlformats.org/officeDocument/2006/relationships/hyperlink" Target="https://crismhom.org/el-lenguaje-inclusivo-creando-puentes/" TargetMode="External"/><Relationship Id="rId186" Type="http://schemas.openxmlformats.org/officeDocument/2006/relationships/hyperlink" Target="https://crismhom.org/presentacion-del-libro-amados-creados-y-sonados-prodigiosamente/" TargetMode="External"/><Relationship Id="rId22" Type="http://schemas.openxmlformats.org/officeDocument/2006/relationships/hyperlink" Target="https://crismhom.org/evento/santa-teresa-de-jesus-y-los-protestantes/" TargetMode="External"/><Relationship Id="rId27" Type="http://schemas.openxmlformats.org/officeDocument/2006/relationships/hyperlink" Target="https://crismhom.org/evento/charla-elogio-de-lo-humano/" TargetMode="External"/><Relationship Id="rId43" Type="http://schemas.openxmlformats.org/officeDocument/2006/relationships/hyperlink" Target="https://www.ivoox.com/retiro-cuaresma-2016-james-alison-misericordia-audios-mp3_rf_19688576_1.html" TargetMode="External"/><Relationship Id="rId48" Type="http://schemas.openxmlformats.org/officeDocument/2006/relationships/hyperlink" Target="https://crismhom.org/i-jornadas-de-fe-y-orientacion-sexual-2013/" TargetMode="External"/><Relationship Id="rId64" Type="http://schemas.openxmlformats.org/officeDocument/2006/relationships/hyperlink" Target="https://crismhom.org/evento/jesus-generelo-y-las-propuestas-de-proyectos-de-ley-de-la-felgtb/" TargetMode="External"/><Relationship Id="rId69" Type="http://schemas.openxmlformats.org/officeDocument/2006/relationships/hyperlink" Target="https://crismhom.org/evento/la-endodiscriminacion-personas-mayores-lgtb/" TargetMode="External"/><Relationship Id="rId113" Type="http://schemas.openxmlformats.org/officeDocument/2006/relationships/hyperlink" Target="https://crismhom.org/ecumenismo-desde-los-dones-de-las-personas-lgtbi-2/" TargetMode="External"/><Relationship Id="rId118" Type="http://schemas.openxmlformats.org/officeDocument/2006/relationships/hyperlink" Target="https://crismhom.org/mas-alla-del-fin-de-la-religion-la-secularizacion-como-oportunidad-para-la-maduracion-del-hecho-religioso-una-reflexion-desde-espana/" TargetMode="External"/><Relationship Id="rId134" Type="http://schemas.openxmlformats.org/officeDocument/2006/relationships/hyperlink" Target="https://crismhom.org/cristianos-en-comunidad/" TargetMode="External"/><Relationship Id="rId139" Type="http://schemas.openxmlformats.org/officeDocument/2006/relationships/hyperlink" Target="https://crismhom.org/evento/las-moradas-de-santa-teresa-de-jesus-un-viaje-nuestro-castillo-interior/" TargetMode="External"/><Relationship Id="rId80" Type="http://schemas.openxmlformats.org/officeDocument/2006/relationships/hyperlink" Target="https://crismhom.org/familias-homoparentales-en-primera-persona-0/" TargetMode="External"/><Relationship Id="rId85" Type="http://schemas.openxmlformats.org/officeDocument/2006/relationships/hyperlink" Target="https://crismhom.org/evento/como-educar-una-sexualidad-humanizada/" TargetMode="External"/><Relationship Id="rId150" Type="http://schemas.openxmlformats.org/officeDocument/2006/relationships/hyperlink" Target="https://crismhom.org/el-silencio-el-activismo-del-ser-desde-la-no-accion-2/" TargetMode="External"/><Relationship Id="rId155" Type="http://schemas.openxmlformats.org/officeDocument/2006/relationships/hyperlink" Target="https://crismhom.org/cristianismo-y-diversidad-sexual-y-de-genero-a-debate/" TargetMode="External"/><Relationship Id="rId171" Type="http://schemas.openxmlformats.org/officeDocument/2006/relationships/hyperlink" Target="https://crismhom.org/sinodo-sobre-sinodalidad-preparacion-de-la-etapa-continental/" TargetMode="External"/><Relationship Id="rId176" Type="http://schemas.openxmlformats.org/officeDocument/2006/relationships/hyperlink" Target="https://crismhom.org/sexilio-el-exilio-que-viven-las-personas-de-diversidad-sexual-y-de-genero/" TargetMode="External"/><Relationship Id="rId192" Type="http://schemas.openxmlformats.org/officeDocument/2006/relationships/hyperlink" Target="https://crismhom.org/la-nueva-generacion-joven-trans-un-testimonio-en-primera-persona/" TargetMode="External"/><Relationship Id="rId197" Type="http://schemas.openxmlformats.org/officeDocument/2006/relationships/hyperlink" Target="https://crismhom.org/ines-paul-diez-anos-de-ministerio-de-un-pastor-protestante-trans/" TargetMode="External"/><Relationship Id="rId201" Type="http://schemas.openxmlformats.org/officeDocument/2006/relationships/hyperlink" Target="https://crismhom.org/sobre-la-militancia-lgtb/" TargetMode="External"/><Relationship Id="rId12" Type="http://schemas.openxmlformats.org/officeDocument/2006/relationships/hyperlink" Target="https://crismhom.org/evento/apertura-religiosa-lgtb-en-america-latina-modelos-que-aprender/" TargetMode="External"/><Relationship Id="rId17" Type="http://schemas.openxmlformats.org/officeDocument/2006/relationships/hyperlink" Target="https://crismhom.org/un-cristianismo-nuevo-para-un-mundo-nuevo/" TargetMode="External"/><Relationship Id="rId33" Type="http://schemas.openxmlformats.org/officeDocument/2006/relationships/hyperlink" Target="https://crismhom.org/la-encarnacion/" TargetMode="External"/><Relationship Id="rId38" Type="http://schemas.openxmlformats.org/officeDocument/2006/relationships/hyperlink" Target="https://crismhom.org/acompanamiento-espiritual-en-personas-homosexuales-dificultades-y-retos-de-un-acompanante-0/" TargetMode="External"/><Relationship Id="rId59" Type="http://schemas.openxmlformats.org/officeDocument/2006/relationships/hyperlink" Target="https://crismhom.org/evento/cesida-en-lucha-de-la-dignidad-de-los-afectados/" TargetMode="External"/><Relationship Id="rId103" Type="http://schemas.openxmlformats.org/officeDocument/2006/relationships/hyperlink" Target="https://crismhom.org/evento/el-papel-de-la-mujer-en-la-iglesia/" TargetMode="External"/><Relationship Id="rId108" Type="http://schemas.openxmlformats.org/officeDocument/2006/relationships/hyperlink" Target="https://crismhom.org/pinceladas-de-espiritualidad-en-el-cine-lgtbi/" TargetMode="External"/><Relationship Id="rId124" Type="http://schemas.openxmlformats.org/officeDocument/2006/relationships/hyperlink" Target="https://crismhom.org/historia-de-crismhom/" TargetMode="External"/><Relationship Id="rId129" Type="http://schemas.openxmlformats.org/officeDocument/2006/relationships/hyperlink" Target="https://crismhom.org/caminos-de-reconciliacion-diez-historias-de-fe-y-amor-lgtbi-2/" TargetMode="External"/><Relationship Id="rId54" Type="http://schemas.openxmlformats.org/officeDocument/2006/relationships/hyperlink" Target="https://crismhom.org/evento/charla-coloquio-telefonos-de-informacion-lgtb/" TargetMode="External"/><Relationship Id="rId70" Type="http://schemas.openxmlformats.org/officeDocument/2006/relationships/hyperlink" Target="https://crismhom.org/evento/endodiscriminacion-de-personas-bisexuales-parte-ii/" TargetMode="External"/><Relationship Id="rId75" Type="http://schemas.openxmlformats.org/officeDocument/2006/relationships/hyperlink" Target="https://crismhom.org/mujeres-y-hombres-en-la-iglesia-en-busca-de-una-nueva-relacion-0/" TargetMode="External"/><Relationship Id="rId91" Type="http://schemas.openxmlformats.org/officeDocument/2006/relationships/hyperlink" Target="https://crismhom.org/evento/personas-mayores-familiares-y-cuidadores-tres-caras-del-mismo-prisma/" TargetMode="External"/><Relationship Id="rId96" Type="http://schemas.openxmlformats.org/officeDocument/2006/relationships/hyperlink" Target="https://crismhom.org/el-ecumenismo-etimologia-y-experiencias-vivenciales/" TargetMode="External"/><Relationship Id="rId140" Type="http://schemas.openxmlformats.org/officeDocument/2006/relationships/hyperlink" Target="https://crismhom.org/evento/la-oracion-teresiana-como-paradigma-para-la-superacion-de-la-discriminacion/" TargetMode="External"/><Relationship Id="rId145" Type="http://schemas.openxmlformats.org/officeDocument/2006/relationships/hyperlink" Target="https://crismhom.org/el-perdon/" TargetMode="External"/><Relationship Id="rId161" Type="http://schemas.openxmlformats.org/officeDocument/2006/relationships/hyperlink" Target="http://www.crismhom.org/" TargetMode="External"/><Relationship Id="rId166" Type="http://schemas.openxmlformats.org/officeDocument/2006/relationships/hyperlink" Target="https://crismhom.org/i-jornadas-de-fe-y-orientacion-sexual-2013/" TargetMode="External"/><Relationship Id="rId182" Type="http://schemas.openxmlformats.org/officeDocument/2006/relationships/hyperlink" Target="https://crismhom.org/sobre-el-discernimiento-comunitario/" TargetMode="External"/><Relationship Id="rId187" Type="http://schemas.openxmlformats.org/officeDocument/2006/relationships/hyperlink" Target="https://crismhom.org/ii-jornadas-sobre-fe-orientacion-sexual-e-identidad-de-genero/" TargetMode="External"/><Relationship Id="rId1" Type="http://schemas.openxmlformats.org/officeDocument/2006/relationships/hyperlink" Target="https://crismhom.org/experiencias-de-dios-salida-del-armario-y-vocacion-religiosa/" TargetMode="External"/><Relationship Id="rId6" Type="http://schemas.openxmlformats.org/officeDocument/2006/relationships/hyperlink" Target="https://crismhom.org/evento/noches-de-cultura-presentacion-del-libro-manual-para-salir-del-armario-de-claudio/" TargetMode="External"/><Relationship Id="rId23" Type="http://schemas.openxmlformats.org/officeDocument/2006/relationships/hyperlink" Target="https://crismhom.org/evento/el-gran-marcapasos-de-la-vida-las-estrategias-de-dios/" TargetMode="External"/><Relationship Id="rId28" Type="http://schemas.openxmlformats.org/officeDocument/2006/relationships/hyperlink" Target="https://crismhom.org/evento/el-hombre-en-busca-de-su-humanidad/" TargetMode="External"/><Relationship Id="rId49" Type="http://schemas.openxmlformats.org/officeDocument/2006/relationships/hyperlink" Target="https://crismhom.org/formacion-toma-de-contacto-con-la-intersexualidad-0/" TargetMode="External"/><Relationship Id="rId114" Type="http://schemas.openxmlformats.org/officeDocument/2006/relationships/hyperlink" Target="https://crismhom.org/genero-no-binario-mas-alla-del-falso-binomio-2/" TargetMode="External"/><Relationship Id="rId119" Type="http://schemas.openxmlformats.org/officeDocument/2006/relationships/hyperlink" Target="https://crismhom.org/la-buena-noticia-del-evangelio-desde-fuera-del-armario/" TargetMode="External"/><Relationship Id="rId44" Type="http://schemas.openxmlformats.org/officeDocument/2006/relationships/hyperlink" Target="https://crismhom.org/orientacion-sexual-identidad-de-genero-e-imagen-de-dios-0/" TargetMode="External"/><Relationship Id="rId60" Type="http://schemas.openxmlformats.org/officeDocument/2006/relationships/hyperlink" Target="https://crismhom.org/i-jornadas-de-fe-y-orientacion-sexual-2013/" TargetMode="External"/><Relationship Id="rId65" Type="http://schemas.openxmlformats.org/officeDocument/2006/relationships/hyperlink" Target="https://crismhom.org/evento/activismo-internacional-lgbt-desde-la-perspectiva-empresarial/" TargetMode="External"/><Relationship Id="rId81" Type="http://schemas.openxmlformats.org/officeDocument/2006/relationships/hyperlink" Target="https://crismhom.org/familias-homoparentales-una-vision-cientifica-0/" TargetMode="External"/><Relationship Id="rId86" Type="http://schemas.openxmlformats.org/officeDocument/2006/relationships/hyperlink" Target="https://crismhom.org/evento/la-persona-de-jesus-de-nazaret-podemos-saber-su-postura-ante-la-homosexualidad/" TargetMode="External"/><Relationship Id="rId130" Type="http://schemas.openxmlformats.org/officeDocument/2006/relationships/hyperlink" Target="https://crismhom.org/amoris-laeticia-un-nuevo-lenguaje-para-reconocer-que-las-personas-lgtbi-tambien-muestran-el-rostro-de-cristo/" TargetMode="External"/><Relationship Id="rId135" Type="http://schemas.openxmlformats.org/officeDocument/2006/relationships/hyperlink" Target="https://crismhom.org/evento/familias-cristianas-con-hijos-con-diversidad-sexual/" TargetMode="External"/><Relationship Id="rId151" Type="http://schemas.openxmlformats.org/officeDocument/2006/relationships/hyperlink" Target="https://crismhom.org/sobre-la-transexualidad/" TargetMode="External"/><Relationship Id="rId156" Type="http://schemas.openxmlformats.org/officeDocument/2006/relationships/hyperlink" Target="https://crismhom.org/sobre-la-homosexualidad/" TargetMode="External"/><Relationship Id="rId177" Type="http://schemas.openxmlformats.org/officeDocument/2006/relationships/hyperlink" Target="https://crismhom.org/el-patriarca-job-y-el-colectivo-lgtbiq/" TargetMode="External"/><Relationship Id="rId198" Type="http://schemas.openxmlformats.org/officeDocument/2006/relationships/hyperlink" Target="https://crismhom.org/ines-paul-the-ten-year-ministry-of-a-trans-pastor/" TargetMode="External"/><Relationship Id="rId172" Type="http://schemas.openxmlformats.org/officeDocument/2006/relationships/hyperlink" Target="https://crismhom.org/crismhom-en-la-jornada-mundial-de-la-juventud-2023/" TargetMode="External"/><Relationship Id="rId193" Type="http://schemas.openxmlformats.org/officeDocument/2006/relationships/hyperlink" Target="https://crismhom.org/sinodalidar-camino-para-la-diversidad/" TargetMode="External"/><Relationship Id="rId202" Type="http://schemas.openxmlformats.org/officeDocument/2006/relationships/hyperlink" Target="https://crismhom.org/lo-rarito-que-eres-un-testimonio-de-diversidad-sexual-en-guinea-ecuatorial/" TargetMode="External"/><Relationship Id="rId13" Type="http://schemas.openxmlformats.org/officeDocument/2006/relationships/hyperlink" Target="https://crismhom.org/evento/mesa-redonda-sobre-cristianismo-y-diversidad-sexual/" TargetMode="External"/><Relationship Id="rId18" Type="http://schemas.openxmlformats.org/officeDocument/2006/relationships/hyperlink" Target="https://crismhom.org/el-concilio-vaticano-ii-un-repaso-por-su-historia-y-contenidos/" TargetMode="External"/><Relationship Id="rId39" Type="http://schemas.openxmlformats.org/officeDocument/2006/relationships/hyperlink" Target="https://crismhom.org/evento/que-es-y-para-que-sirve-el-acompanamiento-espiritual/" TargetMode="External"/><Relationship Id="rId109" Type="http://schemas.openxmlformats.org/officeDocument/2006/relationships/hyperlink" Target="https://crismhom.org/lo-nuestro-si-que-es-mundial-un-recorrido-en-torno-la-historia-del-movimiento-lgtbi-en-2/" TargetMode="External"/><Relationship Id="rId34" Type="http://schemas.openxmlformats.org/officeDocument/2006/relationships/hyperlink" Target="https://crismhom.org/la-personalidad-de-jesus/" TargetMode="External"/><Relationship Id="rId50" Type="http://schemas.openxmlformats.org/officeDocument/2006/relationships/hyperlink" Target="https://crismhom.org/conceptos-sobre-diversidad-sexual/" TargetMode="External"/><Relationship Id="rId55" Type="http://schemas.openxmlformats.org/officeDocument/2006/relationships/hyperlink" Target="https://crismhom.org/evento/integracion-psicologica-comprender-el-puzzle-que-somos-favorecer-el-crecimiento-y-sanar-las/" TargetMode="External"/><Relationship Id="rId76" Type="http://schemas.openxmlformats.org/officeDocument/2006/relationships/hyperlink" Target="https://crismhom.org/evento/movimiento-de-la-militancia-lesbica-en-la-transicion-y-democracia-espanolas/" TargetMode="External"/><Relationship Id="rId97" Type="http://schemas.openxmlformats.org/officeDocument/2006/relationships/hyperlink" Target="https://crismhom.org/experiencial-familia-cristiana-y-homosexualidad/" TargetMode="External"/><Relationship Id="rId104" Type="http://schemas.openxmlformats.org/officeDocument/2006/relationships/hyperlink" Target="http://www.crismhom.com/content/maria-en-estado-de-alarma" TargetMode="External"/><Relationship Id="rId120" Type="http://schemas.openxmlformats.org/officeDocument/2006/relationships/hyperlink" Target="https://crismhom.org/la-familia-lugar-de-relacion-y-crecimiento-humano/" TargetMode="External"/><Relationship Id="rId125" Type="http://schemas.openxmlformats.org/officeDocument/2006/relationships/hyperlink" Target="https://crismhom.org/evento/ecumenismo-en-crismhom-iii/" TargetMode="External"/><Relationship Id="rId141" Type="http://schemas.openxmlformats.org/officeDocument/2006/relationships/hyperlink" Target="https://crismhom.org/evento/informe-de-amnistia-internacional-sobre-el-estado-europeo-de-derechos-lgbt-2013/" TargetMode="External"/><Relationship Id="rId146" Type="http://schemas.openxmlformats.org/officeDocument/2006/relationships/hyperlink" Target="https://crismhom.org/los-grandes-retos-aun-pendientes-en-las-iglesias-de-cara-la-inclusividad-y-la-igualdad-0/" TargetMode="External"/><Relationship Id="rId167" Type="http://schemas.openxmlformats.org/officeDocument/2006/relationships/hyperlink" Target="https://crismhom.org/evento/el-inventario-de-lo-creado-y-las-clasificaciones/" TargetMode="External"/><Relationship Id="rId188" Type="http://schemas.openxmlformats.org/officeDocument/2006/relationships/hyperlink" Target="https://crismhom.org/diversidad-sexual-y-cristianismo-en-el-siglo-xxi/" TargetMode="External"/><Relationship Id="rId7" Type="http://schemas.openxmlformats.org/officeDocument/2006/relationships/hyperlink" Target="https://crismhom.org/evento/cronica-de-una-experiencia-misionera-en-mozambique/" TargetMode="External"/><Relationship Id="rId71" Type="http://schemas.openxmlformats.org/officeDocument/2006/relationships/hyperlink" Target="https://crismhom.org/evento/informe-sobre-discriminacion-por-orientacion-sexual-yo-identidad-de-genero/" TargetMode="External"/><Relationship Id="rId92" Type="http://schemas.openxmlformats.org/officeDocument/2006/relationships/hyperlink" Target="https://crismhom.org/evento/etica-teologica-y-homosexualidad/" TargetMode="External"/><Relationship Id="rId162" Type="http://schemas.openxmlformats.org/officeDocument/2006/relationships/hyperlink" Target="https://crismhom.org/vocacion-misionera-de-una-pareja-homosexual-un-ano-despues/" TargetMode="External"/><Relationship Id="rId183" Type="http://schemas.openxmlformats.org/officeDocument/2006/relationships/hyperlink" Target="https://crismhom.org/procesos-de-aceptacion-de-padres-y-madres-con-hijos-as-lgtb/" TargetMode="External"/><Relationship Id="rId2" Type="http://schemas.openxmlformats.org/officeDocument/2006/relationships/hyperlink" Target="https://crismhom.org/evento/conferencia-vocacion-misionera-de-una-pareja-homosexual/" TargetMode="External"/><Relationship Id="rId29" Type="http://schemas.openxmlformats.org/officeDocument/2006/relationships/hyperlink" Target="https://crismhom.org/i-jornadas-de-fe-y-orientacion-sexual-2013/" TargetMode="External"/><Relationship Id="rId24" Type="http://schemas.openxmlformats.org/officeDocument/2006/relationships/hyperlink" Target="https://crismhom.org/evento/testimonios-y-experiencias-de-cristianos-implicados-en-la-vida-publica/" TargetMode="External"/><Relationship Id="rId40" Type="http://schemas.openxmlformats.org/officeDocument/2006/relationships/hyperlink" Target="https://crismhom.org/evento/formacion-con-james-alison-jesus-resucitado-y-la-nueva-creacion-en-medio-de-nuestro-tiempo/" TargetMode="External"/><Relationship Id="rId45" Type="http://schemas.openxmlformats.org/officeDocument/2006/relationships/hyperlink" Target="https://crismhom.org/fenomenologia-de-la-religion-i/" TargetMode="External"/><Relationship Id="rId66" Type="http://schemas.openxmlformats.org/officeDocument/2006/relationships/hyperlink" Target="https://crismhom.org/evento/la-labor-y-el-proyecto-del-area-internacional-y-de-derechos-humanos-de-la-felgtb/" TargetMode="External"/><Relationship Id="rId87" Type="http://schemas.openxmlformats.org/officeDocument/2006/relationships/hyperlink" Target="https://crismhom.org/evento/la-vivencia-el-duelo-como-experiencia-humanizadora/" TargetMode="External"/><Relationship Id="rId110" Type="http://schemas.openxmlformats.org/officeDocument/2006/relationships/hyperlink" Target="https://crismhom.org/chueca-y-lavapies-tour-historico-por-la-realidad-religiosa-y-lgtbi-de-estos-barrios-2/" TargetMode="External"/><Relationship Id="rId115" Type="http://schemas.openxmlformats.org/officeDocument/2006/relationships/hyperlink" Target="https://crismhom.org/cruising-historia-intima-de-un-pasatiempo-radical-2/" TargetMode="External"/><Relationship Id="rId131" Type="http://schemas.openxmlformats.org/officeDocument/2006/relationships/hyperlink" Target="https://crismhom.org/la-busqueda-de-la-peculiaridad-de-la-mirada-arcoiris/" TargetMode="External"/><Relationship Id="rId136" Type="http://schemas.openxmlformats.org/officeDocument/2006/relationships/hyperlink" Target="https://crismhom.org/evento/chrysallis-ninas-ninos-y-adolescentes-transexuales-reales-e-invisibles/" TargetMode="External"/><Relationship Id="rId157" Type="http://schemas.openxmlformats.org/officeDocument/2006/relationships/hyperlink" Target="https://crismhom.org/evento/el-mesias-de-haendel/" TargetMode="External"/><Relationship Id="rId178" Type="http://schemas.openxmlformats.org/officeDocument/2006/relationships/hyperlink" Target="https://crismhom.org/homosexualidad-las-razones-de-dios/" TargetMode="External"/><Relationship Id="rId61" Type="http://schemas.openxmlformats.org/officeDocument/2006/relationships/hyperlink" Target="https://crismhom.org/historia-del-movimiento-lgtb-en-espana/" TargetMode="External"/><Relationship Id="rId82" Type="http://schemas.openxmlformats.org/officeDocument/2006/relationships/hyperlink" Target="https://crismhom.org/evento/bondad-y-profundidad-del-amor-homosexual-busqueda-de-la-felicidad-y-plenitud-con-otros/" TargetMode="External"/><Relationship Id="rId152" Type="http://schemas.openxmlformats.org/officeDocument/2006/relationships/hyperlink" Target="https://crismhom.org/sobre-orientacion-sexual-y-espiritualidad-1/" TargetMode="External"/><Relationship Id="rId173" Type="http://schemas.openxmlformats.org/officeDocument/2006/relationships/hyperlink" Target="https://crismhom.org/mejor-que-hijas-e-hijos-rescatando-del-olvido-a-los-eunucos-de-la-biblia/" TargetMode="External"/><Relationship Id="rId194" Type="http://schemas.openxmlformats.org/officeDocument/2006/relationships/hyperlink" Target="https://crismhom.org/habilidades-clave-de-liderazgo-y-gestion-para-pequenas-asociaciones-lgtbq/" TargetMode="External"/><Relationship Id="rId199" Type="http://schemas.openxmlformats.org/officeDocument/2006/relationships/hyperlink" Target="https://crismhom.org/una-mirada-trans-a-dignitas-infinita/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crismhom.org/los-trece-poderes-del-vaticano-ante-el-nuevo-papado-0/" TargetMode="External"/><Relationship Id="rId14" Type="http://schemas.openxmlformats.org/officeDocument/2006/relationships/hyperlink" Target="https://crismhom.org/construyendo-religion-y-homosexualidad-en-los-medios-de-comunicacion-condenadas-no-darse-la/" TargetMode="External"/><Relationship Id="rId30" Type="http://schemas.openxmlformats.org/officeDocument/2006/relationships/hyperlink" Target="https://www.ivoox.com/charla-sobre-etica-sexual-audios-mp3_rf_19852177_1.html" TargetMode="External"/><Relationship Id="rId35" Type="http://schemas.openxmlformats.org/officeDocument/2006/relationships/hyperlink" Target="https://crismhom.org/sobre-la-pasion-de-jesus/" TargetMode="External"/><Relationship Id="rId56" Type="http://schemas.openxmlformats.org/officeDocument/2006/relationships/hyperlink" Target="https://crismhom.org/evento/el-reconocimiento-la-clave-de-la-salud-mental/" TargetMode="External"/><Relationship Id="rId77" Type="http://schemas.openxmlformats.org/officeDocument/2006/relationships/hyperlink" Target="https://crismhom.org/evento/vocacion-y-ministerio-ordenado-de-la-mujer-testimonio-de-melanie-mitchell/" TargetMode="External"/><Relationship Id="rId100" Type="http://schemas.openxmlformats.org/officeDocument/2006/relationships/hyperlink" Target="https://crismhom.org/experiencias-de-activismo-cristiano-lgtbi-en-red-2/" TargetMode="External"/><Relationship Id="rId105" Type="http://schemas.openxmlformats.org/officeDocument/2006/relationships/hyperlink" Target="https://crismhom.org/evento/activismo-cristiano-en-las-periferias/" TargetMode="External"/><Relationship Id="rId126" Type="http://schemas.openxmlformats.org/officeDocument/2006/relationships/hyperlink" Target="https://crismhom.org/evento/la-endodiscriminacion-de-personas-con-vihsida/" TargetMode="External"/><Relationship Id="rId147" Type="http://schemas.openxmlformats.org/officeDocument/2006/relationships/hyperlink" Target="https://crismhom.org/evento/la-reforma-protestante-500-anos-despues/" TargetMode="External"/><Relationship Id="rId168" Type="http://schemas.openxmlformats.org/officeDocument/2006/relationships/hyperlink" Target="https://crismhom.org/teopoeticas-del-cuerpo-la-danza-la-teologia-filosofica-y-las-intermediaciones-de-los-cuerpos/" TargetMode="External"/><Relationship Id="rId8" Type="http://schemas.openxmlformats.org/officeDocument/2006/relationships/hyperlink" Target="https://crismhom.org/evento/charla-coloquio-fe-y-diversidad-sexual/" TargetMode="External"/><Relationship Id="rId51" Type="http://schemas.openxmlformats.org/officeDocument/2006/relationships/hyperlink" Target="https://crismhom.org/evento/intersexualidad-un-testimonio-en-primera-persona/" TargetMode="External"/><Relationship Id="rId72" Type="http://schemas.openxmlformats.org/officeDocument/2006/relationships/hyperlink" Target="https://crismhom.org/homofobia-como-luchar-contra-ella/" TargetMode="External"/><Relationship Id="rId93" Type="http://schemas.openxmlformats.org/officeDocument/2006/relationships/hyperlink" Target="https://crismhom.org/evento/identidad-de-genero-descubriendo-la-diversidad-de-la-creacion-de-dios/" TargetMode="External"/><Relationship Id="rId98" Type="http://schemas.openxmlformats.org/officeDocument/2006/relationships/hyperlink" Target="https://crismhom.org/evento/la-espiritualidad-de-la-accion-juventud-estudiante-catolica/" TargetMode="External"/><Relationship Id="rId121" Type="http://schemas.openxmlformats.org/officeDocument/2006/relationships/hyperlink" Target="https://crismhom.org/amores-biblicos-bajo-censura/" TargetMode="External"/><Relationship Id="rId142" Type="http://schemas.openxmlformats.org/officeDocument/2006/relationships/hyperlink" Target="https://crismhom.org/es-el-antiguo-testamento-una-buena-noticia-para-mi/" TargetMode="External"/><Relationship Id="rId163" Type="http://schemas.openxmlformats.org/officeDocument/2006/relationships/hyperlink" Target="https://crismhom.org/una-mirada-interna-la-realidad-del-vih-y-otras-enfermedades-de-transmision-sexual/" TargetMode="External"/><Relationship Id="rId184" Type="http://schemas.openxmlformats.org/officeDocument/2006/relationships/hyperlink" Target="https://crismhom.org/el-viaje-arcoiris-una-propuesta-para-acompanar-a-madres-y-padres-con-hijos-e-hijas-lgbt/" TargetMode="External"/><Relationship Id="rId189" Type="http://schemas.openxmlformats.org/officeDocument/2006/relationships/hyperlink" Target="https://crismhom.org/la-biblia-como-arma-opresora-la-letra-que-mata/" TargetMode="External"/><Relationship Id="rId3" Type="http://schemas.openxmlformats.org/officeDocument/2006/relationships/hyperlink" Target="https://crismhom.org/charla-testimonial-sobre-la-transexualidad/" TargetMode="External"/><Relationship Id="rId25" Type="http://schemas.openxmlformats.org/officeDocument/2006/relationships/hyperlink" Target="https://crismhom.org/sexualidad-pluriforme-y-educacion-inclusiva-en-la-vida-de-las-comunidades-cristianas/" TargetMode="External"/><Relationship Id="rId46" Type="http://schemas.openxmlformats.org/officeDocument/2006/relationships/hyperlink" Target="https://crismhom.org/fenomenologia-de-la-religion-ii/" TargetMode="External"/><Relationship Id="rId67" Type="http://schemas.openxmlformats.org/officeDocument/2006/relationships/hyperlink" Target="https://crismhom.org/evento/charla-debate-sobre-acoso-escolar-lgtb/" TargetMode="External"/><Relationship Id="rId116" Type="http://schemas.openxmlformats.org/officeDocument/2006/relationships/hyperlink" Target="https://crismhom.org/el-papel-de-la-mujer-lesbiana-en-el-movimiento-lgtbi/" TargetMode="External"/><Relationship Id="rId137" Type="http://schemas.openxmlformats.org/officeDocument/2006/relationships/hyperlink" Target="https://crismhom.org/compromiso-cristiano-y-opcion-politica-2/" TargetMode="External"/><Relationship Id="rId158" Type="http://schemas.openxmlformats.org/officeDocument/2006/relationships/hyperlink" Target="https://crismhom.org/una-presencia-que-incomoda-el-empuje-del-espiritu-de-jesus/" TargetMode="External"/><Relationship Id="rId20" Type="http://schemas.openxmlformats.org/officeDocument/2006/relationships/hyperlink" Target="https://crismhom.org/evento/por-que-seguir-cristianos-en-tierra-de-nadie/" TargetMode="External"/><Relationship Id="rId41" Type="http://schemas.openxmlformats.org/officeDocument/2006/relationships/hyperlink" Target="https://crismhom.org/ii-jornadas-sobre-fe-orientacion-sexual-e-identidad-de-genero/" TargetMode="External"/><Relationship Id="rId62" Type="http://schemas.openxmlformats.org/officeDocument/2006/relationships/hyperlink" Target="https://crismhom.org/evento/movimiento-de-la-militancia-lesbica-en-la-transicion-y-democracia-espanolas/" TargetMode="External"/><Relationship Id="rId83" Type="http://schemas.openxmlformats.org/officeDocument/2006/relationships/hyperlink" Target="https://crismhom.org/desmontando-estereotipos-mi-recorrido-hasta-ejercer-como-pastor-transgenero/" TargetMode="External"/><Relationship Id="rId88" Type="http://schemas.openxmlformats.org/officeDocument/2006/relationships/hyperlink" Target="https://crismhom.org/evento/acaso-dios-condena-la-homosexualidad-recorrido-por-el-antiguo-testamento/" TargetMode="External"/><Relationship Id="rId111" Type="http://schemas.openxmlformats.org/officeDocument/2006/relationships/hyperlink" Target="https://crismhom.org/el-amor-en-los-ultimos-tiempos-la-inscripcion-escatologica-en-cuerpos-afines-un-deseo-2/" TargetMode="External"/><Relationship Id="rId132" Type="http://schemas.openxmlformats.org/officeDocument/2006/relationships/hyperlink" Target="https://www.ivoox.com/charla-sobre-comunicacion-audios-mp3_rf_13511682_1.html" TargetMode="External"/><Relationship Id="rId153" Type="http://schemas.openxmlformats.org/officeDocument/2006/relationships/hyperlink" Target="https://crismhom.org/puede-la-justicia-social-ser-un-punto-de-encuentro-entre-cristianos-de-distintas-0/" TargetMode="External"/><Relationship Id="rId174" Type="http://schemas.openxmlformats.org/officeDocument/2006/relationships/hyperlink" Target="https://crismhom.org/viaje-en-globo-homosexualidad-y-vida-cristiana/" TargetMode="External"/><Relationship Id="rId179" Type="http://schemas.openxmlformats.org/officeDocument/2006/relationships/hyperlink" Target="https://crismhom.org/la-biblia-como-terapia-liberadora-el-espiritu-que-vivifica/" TargetMode="External"/><Relationship Id="rId195" Type="http://schemas.openxmlformats.org/officeDocument/2006/relationships/hyperlink" Target="https://crismhom.org/emaus-despues-del-sinodo/" TargetMode="External"/><Relationship Id="rId190" Type="http://schemas.openxmlformats.org/officeDocument/2006/relationships/hyperlink" Target="https://crismhom.org/el-sinodo-entendemos-lo-que-esta-pasando-como-leerlo/" TargetMode="External"/><Relationship Id="rId204" Type="http://schemas.openxmlformats.org/officeDocument/2006/relationships/drawing" Target="../drawings/drawing1.xml"/><Relationship Id="rId15" Type="http://schemas.openxmlformats.org/officeDocument/2006/relationships/hyperlink" Target="https://crismhom.org/evento/retiro-de-adviento-en-torno-la-misericordia/" TargetMode="External"/><Relationship Id="rId36" Type="http://schemas.openxmlformats.org/officeDocument/2006/relationships/hyperlink" Target="https://crismhom.org/sobre-la-redencion/" TargetMode="External"/><Relationship Id="rId57" Type="http://schemas.openxmlformats.org/officeDocument/2006/relationships/hyperlink" Target="https://crismhom.org/evento/relaciones-toxicas-y-relaciones-sanas/" TargetMode="External"/><Relationship Id="rId106" Type="http://schemas.openxmlformats.org/officeDocument/2006/relationships/hyperlink" Target="https://crismhom.org/homosexualidad-y-cristianismo-0/" TargetMode="External"/><Relationship Id="rId127" Type="http://schemas.openxmlformats.org/officeDocument/2006/relationships/hyperlink" Target="https://crismhom.org/terapias-de-conversion-contexto-global-y-situacion-espanola/" TargetMode="External"/><Relationship Id="rId10" Type="http://schemas.openxmlformats.org/officeDocument/2006/relationships/hyperlink" Target="https://crismhom.org/i-jornadas-de-fe-y-orientacion-sexual-2013/" TargetMode="External"/><Relationship Id="rId31" Type="http://schemas.openxmlformats.org/officeDocument/2006/relationships/hyperlink" Target="https://crismhom.org/marciano-vidal-etica-y-moral-cristiana/" TargetMode="External"/><Relationship Id="rId52" Type="http://schemas.openxmlformats.org/officeDocument/2006/relationships/hyperlink" Target="https://crismhom.org/evento/historia-de-las-practicas-homosexuales-y-la-homofobia-en-occidente/" TargetMode="External"/><Relationship Id="rId73" Type="http://schemas.openxmlformats.org/officeDocument/2006/relationships/hyperlink" Target="https://crismhom.org/sobre-teologia-en-clave-de-mujer/" TargetMode="External"/><Relationship Id="rId78" Type="http://schemas.openxmlformats.org/officeDocument/2006/relationships/hyperlink" Target="https://crismhom.org/amor-conyugal-cristiano-en-parejas-del-mismo-sexo/" TargetMode="External"/><Relationship Id="rId94" Type="http://schemas.openxmlformats.org/officeDocument/2006/relationships/hyperlink" Target="https://crismhom.org/evento/una-alianza-matrimonial-entre-david-y-jonathan/" TargetMode="External"/><Relationship Id="rId99" Type="http://schemas.openxmlformats.org/officeDocument/2006/relationships/hyperlink" Target="https://crismhom.org/y-si-pablo-fuera-inclusivo-relectura-de-la-carta-los-romanos-2/" TargetMode="External"/><Relationship Id="rId101" Type="http://schemas.openxmlformats.org/officeDocument/2006/relationships/hyperlink" Target="https://crismhom.org/activismo-cristiano-arco-iris-experiencia-de-una-madre-2/" TargetMode="External"/><Relationship Id="rId122" Type="http://schemas.openxmlformats.org/officeDocument/2006/relationships/hyperlink" Target="https://crismhom.org/victoria-la-buena-noticia-del-evangelio-para-una-madre-trans-con-tres-hijos/" TargetMode="External"/><Relationship Id="rId143" Type="http://schemas.openxmlformats.org/officeDocument/2006/relationships/hyperlink" Target="https://crismhom.org/evento/formacion-testimonial-sobre-los-refugiados-en-grecia/" TargetMode="External"/><Relationship Id="rId148" Type="http://schemas.openxmlformats.org/officeDocument/2006/relationships/hyperlink" Target="https://crismhom.org/los-efectos-de-la-crisis-sobre-la-pobreza-y-la-exclusion-social/" TargetMode="External"/><Relationship Id="rId164" Type="http://schemas.openxmlformats.org/officeDocument/2006/relationships/hyperlink" Target="https://crismhom.org/chemsex-los-grandes-peligros-de-combinar-sexo-y-drogas/" TargetMode="External"/><Relationship Id="rId169" Type="http://schemas.openxmlformats.org/officeDocument/2006/relationships/hyperlink" Target="https://crismhom.org/lgtbifobia-cuerpos-de-seguridad-y-delitos-de-odio/" TargetMode="External"/><Relationship Id="rId185" Type="http://schemas.openxmlformats.org/officeDocument/2006/relationships/hyperlink" Target="https://crismhom.org/cristianos-de-segunda-categoria-presencia-de-los-creyentes-lgtb-en-la-iglesia-acompanamiento-e-itinerarios-de-vida-cristiana/" TargetMode="External"/><Relationship Id="rId4" Type="http://schemas.openxmlformats.org/officeDocument/2006/relationships/hyperlink" Target="http://www.crismhom.com/?q=content/testimonio-de-persecuci%C3%B3n-lgtb-en-honduras-0" TargetMode="External"/><Relationship Id="rId9" Type="http://schemas.openxmlformats.org/officeDocument/2006/relationships/hyperlink" Target="https://crismhom.org/la-homosexualidad-en-las-grandes-religiones/" TargetMode="External"/><Relationship Id="rId180" Type="http://schemas.openxmlformats.org/officeDocument/2006/relationships/hyperlink" Target="https://crismhom.org/el-cuaquerismo-un-camino-de-exploracion-espiritual/" TargetMode="External"/><Relationship Id="rId26" Type="http://schemas.openxmlformats.org/officeDocument/2006/relationships/hyperlink" Target="https://crismhom.org/evento/sobre-el-respeto-y-la-tolerancia/" TargetMode="External"/><Relationship Id="rId47" Type="http://schemas.openxmlformats.org/officeDocument/2006/relationships/hyperlink" Target="https://crismhom.org/evento/charla-celebracion-preludio-de-la-semana-de-oracion-por-la-unidad-de-los-cristianos/" TargetMode="External"/><Relationship Id="rId68" Type="http://schemas.openxmlformats.org/officeDocument/2006/relationships/hyperlink" Target="https://crismhom.org/evento/la-marginacion-homosexual-en-la-espana-de-la-transicion/" TargetMode="External"/><Relationship Id="rId89" Type="http://schemas.openxmlformats.org/officeDocument/2006/relationships/hyperlink" Target="https://crismhom.org/evento/acaso-dios-condena-la-homosexualidad-recorrido-por-el-nuevo-testamento/" TargetMode="External"/><Relationship Id="rId112" Type="http://schemas.openxmlformats.org/officeDocument/2006/relationships/hyperlink" Target="https://crismhom.org/presentacion-del-libro-homosexualidades-y-cristianismo-en-el-s-xxi-2/" TargetMode="External"/><Relationship Id="rId133" Type="http://schemas.openxmlformats.org/officeDocument/2006/relationships/hyperlink" Target="https://crismhom.org/diversidad-familiar-testimonio-de-tres-padres-de-crismhom/" TargetMode="External"/><Relationship Id="rId154" Type="http://schemas.openxmlformats.org/officeDocument/2006/relationships/hyperlink" Target="https://crismhom.org/acercamiento-la-iglesia-de-oriente-traves-de-la-fuerza-expresiva-de-los-iconos-0/" TargetMode="External"/><Relationship Id="rId175" Type="http://schemas.openxmlformats.org/officeDocument/2006/relationships/hyperlink" Target="https://crismhom.org/la-multiple-discriminacion-de-las-mujeres-ltbi-con-discapacidad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ismhom.org/los-trece-poderes-del-vaticano-ante-el-nuevo-papado-0/" TargetMode="External"/><Relationship Id="rId21" Type="http://schemas.openxmlformats.org/officeDocument/2006/relationships/hyperlink" Target="https://crismhom.org/curso-taller-evangelizacion-y-comunidad-lgtbi/" TargetMode="External"/><Relationship Id="rId42" Type="http://schemas.openxmlformats.org/officeDocument/2006/relationships/hyperlink" Target="https://crismhom.org/evento/el-papel-de-la-mujer-en-la-iglesia/" TargetMode="External"/><Relationship Id="rId63" Type="http://schemas.openxmlformats.org/officeDocument/2006/relationships/hyperlink" Target="https://crismhom.org/evento/relaciones-toxicas-y-relaciones-sanas/" TargetMode="External"/><Relationship Id="rId84" Type="http://schemas.openxmlformats.org/officeDocument/2006/relationships/hyperlink" Target="https://crismhom.org/evento/informe-sobre-discriminacion-por-orientacion-sexual-yo-identidad-de-genero/" TargetMode="External"/><Relationship Id="rId138" Type="http://schemas.openxmlformats.org/officeDocument/2006/relationships/hyperlink" Target="https://crismhom.org/sobre-la-redencion/" TargetMode="External"/><Relationship Id="rId159" Type="http://schemas.openxmlformats.org/officeDocument/2006/relationships/hyperlink" Target="https://crismhom.org/la-homosexualidad-en-las-grandes-religiones/" TargetMode="External"/><Relationship Id="rId170" Type="http://schemas.openxmlformats.org/officeDocument/2006/relationships/hyperlink" Target="https://crismhom.org/chemsex-los-grandes-peligros-de-combinar-sexo-y-drogas/" TargetMode="External"/><Relationship Id="rId191" Type="http://schemas.openxmlformats.org/officeDocument/2006/relationships/hyperlink" Target="https://crismhom.org/el-viaje-arcoiris-una-propuesta-para-acompanar-a-madres-y-padres-con-hijos-e-hijas-lgbt/" TargetMode="External"/><Relationship Id="rId196" Type="http://schemas.openxmlformats.org/officeDocument/2006/relationships/hyperlink" Target="https://crismhom.org/sinodalidar-camino-para-la-diversidad/" TargetMode="External"/><Relationship Id="rId200" Type="http://schemas.openxmlformats.org/officeDocument/2006/relationships/hyperlink" Target="https://crismhom.org/ines-paul-diez-anos-de-ministerio-de-un-pastor-protestante-trans/" TargetMode="External"/><Relationship Id="rId16" Type="http://schemas.openxmlformats.org/officeDocument/2006/relationships/hyperlink" Target="http://www.crismhom.com/content/el-amor-en-los-ultimos-tiempos-la-inscripcion-escatologica-en-cuerpos-afines-un-deseo" TargetMode="External"/><Relationship Id="rId107" Type="http://schemas.openxmlformats.org/officeDocument/2006/relationships/hyperlink" Target="https://crismhom.org/evento/charla-taller-la-contemplacion-del-silencio/" TargetMode="External"/><Relationship Id="rId11" Type="http://schemas.openxmlformats.org/officeDocument/2006/relationships/hyperlink" Target="http://www.crismhom.com/content/presentacion-del-libro-homosexualidades-y-cristianismo-en-el-s-xxi" TargetMode="External"/><Relationship Id="rId32" Type="http://schemas.openxmlformats.org/officeDocument/2006/relationships/hyperlink" Target="https://crismhom.org/amoris-laeticia-un-nuevo-lenguaje-para-reconocer-que-las-personas-lgtbi-tambien-muestran-el-rostro-de-cristo/" TargetMode="External"/><Relationship Id="rId37" Type="http://schemas.openxmlformats.org/officeDocument/2006/relationships/hyperlink" Target="https://crismhom.org/el-silencio-el-activismo-del-ser-desde-la-no-accion-2/" TargetMode="External"/><Relationship Id="rId53" Type="http://schemas.openxmlformats.org/officeDocument/2006/relationships/hyperlink" Target="https://crismhom.org/evento/la-vivencia-el-duelo-como-experiencia-humanizadora/" TargetMode="External"/><Relationship Id="rId58" Type="http://schemas.openxmlformats.org/officeDocument/2006/relationships/hyperlink" Target="https://crismhom.org/evento/ecumenismo-en-crismhom-iii/" TargetMode="External"/><Relationship Id="rId74" Type="http://schemas.openxmlformats.org/officeDocument/2006/relationships/hyperlink" Target="https://crismhom.org/evento/mesa-redonda-sobre-cristianismo-y-diversidad-sexual/" TargetMode="External"/><Relationship Id="rId79" Type="http://schemas.openxmlformats.org/officeDocument/2006/relationships/hyperlink" Target="https://crismhom.org/evento/la-bondad-de-dios-mucho-mas-alla/" TargetMode="External"/><Relationship Id="rId102" Type="http://schemas.openxmlformats.org/officeDocument/2006/relationships/hyperlink" Target="https://crismhom.org/evento/historia-de-las-practicas-homosexuales-y-la-homofobia-en-occidente/" TargetMode="External"/><Relationship Id="rId123" Type="http://schemas.openxmlformats.org/officeDocument/2006/relationships/hyperlink" Target="https://crismhom.org/formacion-toma-de-contacto-con-la-intersexualidad-0/" TargetMode="External"/><Relationship Id="rId128" Type="http://schemas.openxmlformats.org/officeDocument/2006/relationships/hyperlink" Target="https://crismhom.org/un-cristianismo-nuevo-para-un-mundo-nuevo/" TargetMode="External"/><Relationship Id="rId144" Type="http://schemas.openxmlformats.org/officeDocument/2006/relationships/hyperlink" Target="https://www.ivoox.com/charla-sobre-etica-sexual-audios-mp3_rf_19852177_1.html" TargetMode="External"/><Relationship Id="rId149" Type="http://schemas.openxmlformats.org/officeDocument/2006/relationships/hyperlink" Target="https://crismhom.org/que-es-crismhom/" TargetMode="External"/><Relationship Id="rId5" Type="http://schemas.openxmlformats.org/officeDocument/2006/relationships/hyperlink" Target="https://crismhom.org/los-efectos-de-la-crisis-sobre-la-pobreza-y-la-exclusion-social/" TargetMode="External"/><Relationship Id="rId90" Type="http://schemas.openxmlformats.org/officeDocument/2006/relationships/hyperlink" Target="https://crismhom.org/evento/vocacion-y-ministerio-ordenado-de-la-mujer-testimonio-de-melanie-mitchell/" TargetMode="External"/><Relationship Id="rId95" Type="http://schemas.openxmlformats.org/officeDocument/2006/relationships/hyperlink" Target="https://crismhom.org/evento/movimiento-de-la-militancia-lesbica-en-la-transicion-y-democracia-espanolas/" TargetMode="External"/><Relationship Id="rId160" Type="http://schemas.openxmlformats.org/officeDocument/2006/relationships/hyperlink" Target="https://crismhom.org/historia-de-crismhom/" TargetMode="External"/><Relationship Id="rId165" Type="http://schemas.openxmlformats.org/officeDocument/2006/relationships/hyperlink" Target="https://crismhom.org/ii-jornadas-sobre-fe-orientacion-sexual-e-identidad-de-genero/" TargetMode="External"/><Relationship Id="rId181" Type="http://schemas.openxmlformats.org/officeDocument/2006/relationships/hyperlink" Target="https://crismhom.org/acompanamiento-pastoral-en-la-diversidad-sexual/" TargetMode="External"/><Relationship Id="rId186" Type="http://schemas.openxmlformats.org/officeDocument/2006/relationships/hyperlink" Target="https://crismhom.org/el-cuaquerismo-un-camino-de-exploracion-espiritual/" TargetMode="External"/><Relationship Id="rId22" Type="http://schemas.openxmlformats.org/officeDocument/2006/relationships/hyperlink" Target="https://crismhom.org/mas-alla-del-fin-de-la-religion-la-secularizacion-como-oportunidad-para-la-maduracion-del-hecho-religioso-una-reflexion-desde-espana/" TargetMode="External"/><Relationship Id="rId27" Type="http://schemas.openxmlformats.org/officeDocument/2006/relationships/hyperlink" Target="https://crismhom.org/terapias-de-conversion-contexto-global-y-situacion-espanola/" TargetMode="External"/><Relationship Id="rId43" Type="http://schemas.openxmlformats.org/officeDocument/2006/relationships/hyperlink" Target="https://crismhom.org/evento/familias-cristianas-con-hijos-con-diversidad-sexual/" TargetMode="External"/><Relationship Id="rId48" Type="http://schemas.openxmlformats.org/officeDocument/2006/relationships/hyperlink" Target="https://crismhom.org/evento/etica-teologica-y-homosexualidad/" TargetMode="External"/><Relationship Id="rId64" Type="http://schemas.openxmlformats.org/officeDocument/2006/relationships/hyperlink" Target="https://crismhom.org/evento/charla-coloquio-fe-y-diversidad-sexual/" TargetMode="External"/><Relationship Id="rId69" Type="http://schemas.openxmlformats.org/officeDocument/2006/relationships/hyperlink" Target="https://crismhom.org/evento/jesus-generelo-y-las-propuestas-de-proyectos-de-ley-de-la-felgtb/" TargetMode="External"/><Relationship Id="rId113" Type="http://schemas.openxmlformats.org/officeDocument/2006/relationships/hyperlink" Target="https://crismhom.org/historia-del-movimiento-lgtb-en-espana/" TargetMode="External"/><Relationship Id="rId118" Type="http://schemas.openxmlformats.org/officeDocument/2006/relationships/hyperlink" Target="http://www.crismhom.com/?q=content/testimonio-de-persecuci%C3%B3n-lgtb-en-honduras-0" TargetMode="External"/><Relationship Id="rId134" Type="http://schemas.openxmlformats.org/officeDocument/2006/relationships/hyperlink" Target="https://crismhom.org/i-jornadas-de-fe-y-orientacion-sexual-2013/" TargetMode="External"/><Relationship Id="rId139" Type="http://schemas.openxmlformats.org/officeDocument/2006/relationships/hyperlink" Target="https://crismhom.org/el-ecumenismo-etimologia-y-experiencias-vivenciales/" TargetMode="External"/><Relationship Id="rId80" Type="http://schemas.openxmlformats.org/officeDocument/2006/relationships/hyperlink" Target="https://crismhom.org/evento/la-endodiscriminacion-de-personas-con-vihsida/" TargetMode="External"/><Relationship Id="rId85" Type="http://schemas.openxmlformats.org/officeDocument/2006/relationships/hyperlink" Target="https://crismhom.org/evento/endodiscriminacion-de-personas-bisexuales-parte-ii/" TargetMode="External"/><Relationship Id="rId150" Type="http://schemas.openxmlformats.org/officeDocument/2006/relationships/hyperlink" Target="https://crismhom.org/marciano-vidal-etica-y-moral-cristiana/" TargetMode="External"/><Relationship Id="rId155" Type="http://schemas.openxmlformats.org/officeDocument/2006/relationships/hyperlink" Target="https://crismhom.org/una-mirada-interna-la-realidad-del-vih-i/" TargetMode="External"/><Relationship Id="rId171" Type="http://schemas.openxmlformats.org/officeDocument/2006/relationships/hyperlink" Target="https://crismhom.org/sinodo-sobre-sinodalidad-preparacion-de-la-etapa-continental/" TargetMode="External"/><Relationship Id="rId176" Type="http://schemas.openxmlformats.org/officeDocument/2006/relationships/hyperlink" Target="https://crismhom.org/la-ley-trans-formacion-y-derechos-obtenidos/" TargetMode="External"/><Relationship Id="rId192" Type="http://schemas.openxmlformats.org/officeDocument/2006/relationships/hyperlink" Target="https://crismhom.org/presentacion-del-libro-amados-creados-y-sonados-prodigiosamente/" TargetMode="External"/><Relationship Id="rId197" Type="http://schemas.openxmlformats.org/officeDocument/2006/relationships/hyperlink" Target="https://crismhom.org/una-mirada-trans-a-dignitas-infinita/" TargetMode="External"/><Relationship Id="rId201" Type="http://schemas.openxmlformats.org/officeDocument/2006/relationships/hyperlink" Target="https://crismhom.org/ines-paul-the-ten-year-ministry-of-a-trans-pastor/" TargetMode="External"/><Relationship Id="rId12" Type="http://schemas.openxmlformats.org/officeDocument/2006/relationships/hyperlink" Target="http://www.crismhom.com/content/caminos-de-reconciliacion-diez-historias-de-fe-y-amor-lgtbi" TargetMode="External"/><Relationship Id="rId17" Type="http://schemas.openxmlformats.org/officeDocument/2006/relationships/hyperlink" Target="https://crismhom.org/ecumenismo-desde-los-dones-de-las-personas-lgtbi-2/" TargetMode="External"/><Relationship Id="rId33" Type="http://schemas.openxmlformats.org/officeDocument/2006/relationships/hyperlink" Target="https://crismhom.org/la-busqueda-de-la-peculiaridad-de-la-mirada-arcoiris/" TargetMode="External"/><Relationship Id="rId38" Type="http://schemas.openxmlformats.org/officeDocument/2006/relationships/hyperlink" Target="https://crismhom.org/y-si-pablo-fuera-inclusivo-relectura-de-la-carta-los-romanos-2/" TargetMode="External"/><Relationship Id="rId59" Type="http://schemas.openxmlformats.org/officeDocument/2006/relationships/hyperlink" Target="https://crismhom.org/evento/que-es-y-para-que-sirve-el-acompanamiento-espiritual/" TargetMode="External"/><Relationship Id="rId103" Type="http://schemas.openxmlformats.org/officeDocument/2006/relationships/hyperlink" Target="https://crismhom.org/evento/integracion-psicologica-comprender-el-puzzle-que-somos-favorecer-el-crecimiento-y-sanar-las/" TargetMode="External"/><Relationship Id="rId108" Type="http://schemas.openxmlformats.org/officeDocument/2006/relationships/hyperlink" Target="https://crismhom.org/familias-homoparentales-una-vision-cientifica-0/" TargetMode="External"/><Relationship Id="rId124" Type="http://schemas.openxmlformats.org/officeDocument/2006/relationships/hyperlink" Target="https://crismhom.org/charla-testimonial-sobre-la-transexualidad/" TargetMode="External"/><Relationship Id="rId129" Type="http://schemas.openxmlformats.org/officeDocument/2006/relationships/hyperlink" Target="https://crismhom.org/el-perdon/" TargetMode="External"/><Relationship Id="rId54" Type="http://schemas.openxmlformats.org/officeDocument/2006/relationships/hyperlink" Target="https://crismhom.org/evento/la-persona-de-jesus-de-nazaret-podemos-saber-su-postura-ante-la-homosexualidad/" TargetMode="External"/><Relationship Id="rId70" Type="http://schemas.openxmlformats.org/officeDocument/2006/relationships/hyperlink" Target="https://crismhom.org/evento/testimonios-y-experiencias-de-cristianos-implicados-en-la-vida-publica/" TargetMode="External"/><Relationship Id="rId75" Type="http://schemas.openxmlformats.org/officeDocument/2006/relationships/hyperlink" Target="https://crismhom.org/evento/formacion-con-james-alison-jesus-resucitado-y-la-nueva-creacion-en-medio-de-nuestro-tiempo/" TargetMode="External"/><Relationship Id="rId91" Type="http://schemas.openxmlformats.org/officeDocument/2006/relationships/hyperlink" Target="https://crismhom.org/evento/cronica-de-una-experiencia-misionera-en-mozambique/" TargetMode="External"/><Relationship Id="rId96" Type="http://schemas.openxmlformats.org/officeDocument/2006/relationships/hyperlink" Target="https://crismhom.org/evento/apertura-religiosa-lgtb-en-america-latina-modelos-que-aprender/" TargetMode="External"/><Relationship Id="rId140" Type="http://schemas.openxmlformats.org/officeDocument/2006/relationships/hyperlink" Target="https://crismhom.org/sobre-la-pasion-de-jesus/" TargetMode="External"/><Relationship Id="rId145" Type="http://schemas.openxmlformats.org/officeDocument/2006/relationships/hyperlink" Target="https://crismhom.org/sobre-teologia-en-clave-de-mujer/" TargetMode="External"/><Relationship Id="rId161" Type="http://schemas.openxmlformats.org/officeDocument/2006/relationships/hyperlink" Target="https://crismhom.org/fenomenologia-de-la-religion-i/" TargetMode="External"/><Relationship Id="rId166" Type="http://schemas.openxmlformats.org/officeDocument/2006/relationships/hyperlink" Target="https://crismhom.org/ii-jornadas-sobre-fe-orientacion-sexual-e-identidad-de-genero/" TargetMode="External"/><Relationship Id="rId182" Type="http://schemas.openxmlformats.org/officeDocument/2006/relationships/hyperlink" Target="https://crismhom.org/la-multiple-discriminacion-de-las-mujeres-ltbi-con-discapacidad/" TargetMode="External"/><Relationship Id="rId187" Type="http://schemas.openxmlformats.org/officeDocument/2006/relationships/hyperlink" Target="https://crismhom.org/procesos-de-aceptacion-de-padres-y-madres-con-hijos-as-lgtb/" TargetMode="External"/><Relationship Id="rId1" Type="http://schemas.openxmlformats.org/officeDocument/2006/relationships/hyperlink" Target="https://crismhom.org/una-presencia-que-incomoda-el-empuje-del-espiritu-de-jesus/" TargetMode="External"/><Relationship Id="rId6" Type="http://schemas.openxmlformats.org/officeDocument/2006/relationships/hyperlink" Target="https://crismhom.org/evento/el-mesias-de-haendel/" TargetMode="External"/><Relationship Id="rId23" Type="http://schemas.openxmlformats.org/officeDocument/2006/relationships/hyperlink" Target="https://crismhom.org/la-buena-noticia-del-evangelio-desde-fuera-del-armario/" TargetMode="External"/><Relationship Id="rId28" Type="http://schemas.openxmlformats.org/officeDocument/2006/relationships/hyperlink" Target="https://crismhom.org/es-el-antiguo-testamento-una-buena-noticia-para-mi/" TargetMode="External"/><Relationship Id="rId49" Type="http://schemas.openxmlformats.org/officeDocument/2006/relationships/hyperlink" Target="https://crismhom.org/evento/personas-mayores-familiares-y-cuidadores-tres-caras-del-mismo-prisma/" TargetMode="External"/><Relationship Id="rId114" Type="http://schemas.openxmlformats.org/officeDocument/2006/relationships/hyperlink" Target="https://crismhom.org/puede-la-justicia-social-ser-un-punto-de-encuentro-entre-cristianos-de-distintas-0/" TargetMode="External"/><Relationship Id="rId119" Type="http://schemas.openxmlformats.org/officeDocument/2006/relationships/hyperlink" Target="https://crismhom.org/violencia-domestica-en-parejas-del-mismo-genero/" TargetMode="External"/><Relationship Id="rId44" Type="http://schemas.openxmlformats.org/officeDocument/2006/relationships/hyperlink" Target="https://crismhom.org/evento/el-inventario-de-lo-creado-y-las-clasificaciones/" TargetMode="External"/><Relationship Id="rId60" Type="http://schemas.openxmlformats.org/officeDocument/2006/relationships/hyperlink" Target="https://crismhom.org/evento/cesida-en-lucha-de-la-dignidad-de-los-afectados/" TargetMode="External"/><Relationship Id="rId65" Type="http://schemas.openxmlformats.org/officeDocument/2006/relationships/hyperlink" Target="https://crismhom.org/evento/el-reconocimiento-la-clave-de-la-salud-mental/" TargetMode="External"/><Relationship Id="rId81" Type="http://schemas.openxmlformats.org/officeDocument/2006/relationships/hyperlink" Target="https://crismhom.org/evento/santa-teresa-de-jesus-y-los-protestantes/" TargetMode="External"/><Relationship Id="rId86" Type="http://schemas.openxmlformats.org/officeDocument/2006/relationships/hyperlink" Target="https://crismhom.org/evento/pensamientos-guias-y-experiencias-al-modo-de-jesus-de-nazaret/" TargetMode="External"/><Relationship Id="rId130" Type="http://schemas.openxmlformats.org/officeDocument/2006/relationships/hyperlink" Target="https://crismhom.org/i-jornadas-de-fe-y-orientacion-sexual-2013/" TargetMode="External"/><Relationship Id="rId135" Type="http://schemas.openxmlformats.org/officeDocument/2006/relationships/hyperlink" Target="https://crismhom.org/i-jornadas-de-fe-y-orientacion-sexual-2013/" TargetMode="External"/><Relationship Id="rId151" Type="http://schemas.openxmlformats.org/officeDocument/2006/relationships/hyperlink" Target="https://crismhom.org/la-homosexualidad-que-dice-la-iglesia/" TargetMode="External"/><Relationship Id="rId156" Type="http://schemas.openxmlformats.org/officeDocument/2006/relationships/hyperlink" Target="https://crismhom.org/sobre-la-militancia-lgtb/" TargetMode="External"/><Relationship Id="rId177" Type="http://schemas.openxmlformats.org/officeDocument/2006/relationships/hyperlink" Target="https://crismhom.org/crismhom-en-la-jornada-mundial-de-la-juventud-2023/" TargetMode="External"/><Relationship Id="rId198" Type="http://schemas.openxmlformats.org/officeDocument/2006/relationships/hyperlink" Target="https://crismhom.org/habilidades-clave-de-liderazgo-y-gestion-para-pequenas-asociaciones-lgtbq/" TargetMode="External"/><Relationship Id="rId172" Type="http://schemas.openxmlformats.org/officeDocument/2006/relationships/hyperlink" Target="https://crismhom.org/y-tu-como-corres-el-genero-y-la-diversidad-lgtbi-en-el-deporte/" TargetMode="External"/><Relationship Id="rId193" Type="http://schemas.openxmlformats.org/officeDocument/2006/relationships/hyperlink" Target="https://crismhom.org/la-nueva-generacion-joven-trans-un-testimonio-en-primera-persona/" TargetMode="External"/><Relationship Id="rId202" Type="http://schemas.openxmlformats.org/officeDocument/2006/relationships/hyperlink" Target="https://crismhom.org/allan-un-testimonio-de-la-nueva-generacion-joven-trans/" TargetMode="External"/><Relationship Id="rId13" Type="http://schemas.openxmlformats.org/officeDocument/2006/relationships/hyperlink" Target="http://www.crismhom.com/content/presentacion-del-libro-solo-un-jesus-marica-puede-salvarnos-reflexiones-cristianas-en-clave" TargetMode="External"/><Relationship Id="rId18" Type="http://schemas.openxmlformats.org/officeDocument/2006/relationships/hyperlink" Target="https://crismhom.org/genero-no-binario-mas-alla-del-falso-binomio-2/" TargetMode="External"/><Relationship Id="rId39" Type="http://schemas.openxmlformats.org/officeDocument/2006/relationships/hyperlink" Target="https://crismhom.org/evento/la-espiritualidad-de-la-accion-juventud-estudiante-catolica/" TargetMode="External"/><Relationship Id="rId109" Type="http://schemas.openxmlformats.org/officeDocument/2006/relationships/hyperlink" Target="https://crismhom.org/orientacion-sexual-identidad-de-genero-e-imagen-de-dios-0/" TargetMode="External"/><Relationship Id="rId34" Type="http://schemas.openxmlformats.org/officeDocument/2006/relationships/hyperlink" Target="https://crismhom.org/compromiso-cristiano-y-opcion-politica-2/" TargetMode="External"/><Relationship Id="rId50" Type="http://schemas.openxmlformats.org/officeDocument/2006/relationships/hyperlink" Target="https://crismhom.org/evento/doctrina-social-y-accion-de-la-iglesia-catolica-en-las-fronteras/" TargetMode="External"/><Relationship Id="rId55" Type="http://schemas.openxmlformats.org/officeDocument/2006/relationships/hyperlink" Target="https://crismhom.org/evento/como-educar-una-sexualidad-humanizada/" TargetMode="External"/><Relationship Id="rId76" Type="http://schemas.openxmlformats.org/officeDocument/2006/relationships/hyperlink" Target="https://crismhom.org/evento/el-gran-marcapasos-de-la-vida-las-estrategias-de-dios/" TargetMode="External"/><Relationship Id="rId97" Type="http://schemas.openxmlformats.org/officeDocument/2006/relationships/hyperlink" Target="https://crismhom.org/evento/la-marginacion-homosexual-en-la-espana-de-la-transicion/" TargetMode="External"/><Relationship Id="rId104" Type="http://schemas.openxmlformats.org/officeDocument/2006/relationships/hyperlink" Target="https://crismhom.org/evento/charla-debate-sobre-acoso-escolar-lgtb/" TargetMode="External"/><Relationship Id="rId120" Type="http://schemas.openxmlformats.org/officeDocument/2006/relationships/hyperlink" Target="https://crismhom.org/homofobia-como-luchar-contra-ella/" TargetMode="External"/><Relationship Id="rId125" Type="http://schemas.openxmlformats.org/officeDocument/2006/relationships/hyperlink" Target="https://crismhom.org/el-concilio-vaticano-ii-un-repaso-por-su-historia-y-contenidos/" TargetMode="External"/><Relationship Id="rId141" Type="http://schemas.openxmlformats.org/officeDocument/2006/relationships/hyperlink" Target="https://crismhom.org/la-personalidad-de-jesus/" TargetMode="External"/><Relationship Id="rId146" Type="http://schemas.openxmlformats.org/officeDocument/2006/relationships/hyperlink" Target="https://crismhom.org/una-mirada-interna-la-realidad-del-vih-y-otras-enfermedades-de-transmision-sexual/" TargetMode="External"/><Relationship Id="rId167" Type="http://schemas.openxmlformats.org/officeDocument/2006/relationships/hyperlink" Target="https://crismhom.org/desmontando-estereotipos-mi-recorrido-hasta-ejercer-como-pastor-transgenero/" TargetMode="External"/><Relationship Id="rId188" Type="http://schemas.openxmlformats.org/officeDocument/2006/relationships/hyperlink" Target="https://crismhom.org/retos-y-oportunidades-en-la-interseccion-entre-espiritualidad-y-diversidad-sexogenerica/" TargetMode="External"/><Relationship Id="rId7" Type="http://schemas.openxmlformats.org/officeDocument/2006/relationships/hyperlink" Target="https://crismhom.org/evento/charla-informativa-manos-unidas/" TargetMode="External"/><Relationship Id="rId71" Type="http://schemas.openxmlformats.org/officeDocument/2006/relationships/hyperlink" Target="https://crismhom.org/evento/por-que-seguir-cristianos-en-tierra-de-nadie/" TargetMode="External"/><Relationship Id="rId92" Type="http://schemas.openxmlformats.org/officeDocument/2006/relationships/hyperlink" Target="https://crismhom.org/evento/formacion-sobre-teoria-queer/" TargetMode="External"/><Relationship Id="rId162" Type="http://schemas.openxmlformats.org/officeDocument/2006/relationships/hyperlink" Target="https://crismhom.org/evento/activismo-cristiano-en-las-periferias/" TargetMode="External"/><Relationship Id="rId183" Type="http://schemas.openxmlformats.org/officeDocument/2006/relationships/hyperlink" Target="https://crismhom.org/homosexualidad-las-razones-de-dios/" TargetMode="External"/><Relationship Id="rId2" Type="http://schemas.openxmlformats.org/officeDocument/2006/relationships/hyperlink" Target="https://crismhom.org/sobre-la-homosexualidad/" TargetMode="External"/><Relationship Id="rId29" Type="http://schemas.openxmlformats.org/officeDocument/2006/relationships/hyperlink" Target="https://crismhom.org/diversidad-familiar-testimonio-de-tres-padres-de-crismhom/" TargetMode="External"/><Relationship Id="rId24" Type="http://schemas.openxmlformats.org/officeDocument/2006/relationships/hyperlink" Target="https://crismhom.org/la-familia-lugar-de-relacion-y-crecimiento-humano/" TargetMode="External"/><Relationship Id="rId40" Type="http://schemas.openxmlformats.org/officeDocument/2006/relationships/hyperlink" Target="https://crismhom.org/evento/enlazate-por-la-justicia/" TargetMode="External"/><Relationship Id="rId45" Type="http://schemas.openxmlformats.org/officeDocument/2006/relationships/hyperlink" Target="https://crismhom.org/pastoral-familiar-en-el-marco-de-la-diversidad-sexual-e-identidad-de-genero/" TargetMode="External"/><Relationship Id="rId66" Type="http://schemas.openxmlformats.org/officeDocument/2006/relationships/hyperlink" Target="https://www.ivoox.com/retiro-cuaresma-2016-james-alison-misericordia-audios-mp3_rf_19688576_1.html" TargetMode="External"/><Relationship Id="rId87" Type="http://schemas.openxmlformats.org/officeDocument/2006/relationships/hyperlink" Target="https://crismhom.org/evento/bisexualidad-y-movimiento-lgtb/" TargetMode="External"/><Relationship Id="rId110" Type="http://schemas.openxmlformats.org/officeDocument/2006/relationships/hyperlink" Target="https://crismhom.org/si-se-puede-el-ejercicio-de-la-magnanimidad-desafio-para-los-cristianos-lgtb-0/" TargetMode="External"/><Relationship Id="rId115" Type="http://schemas.openxmlformats.org/officeDocument/2006/relationships/hyperlink" Target="https://crismhom.org/mujeres-y-hombres-en-la-iglesia-en-busca-de-una-nueva-relacion-0/" TargetMode="External"/><Relationship Id="rId131" Type="http://schemas.openxmlformats.org/officeDocument/2006/relationships/hyperlink" Target="https://crismhom.org/i-jornadas-de-fe-y-orientacion-sexual-2013/" TargetMode="External"/><Relationship Id="rId136" Type="http://schemas.openxmlformats.org/officeDocument/2006/relationships/hyperlink" Target="https://crismhom.org/vocacion-misionera-de-una-pareja-homosexual-un-ano-despues/" TargetMode="External"/><Relationship Id="rId157" Type="http://schemas.openxmlformats.org/officeDocument/2006/relationships/hyperlink" Target="https://crismhom.org/sobre-el-ecumenismo/" TargetMode="External"/><Relationship Id="rId178" Type="http://schemas.openxmlformats.org/officeDocument/2006/relationships/hyperlink" Target="https://crismhom.org/viaje-en-globo-homosexualidad-y-vida-cristiana/" TargetMode="External"/><Relationship Id="rId61" Type="http://schemas.openxmlformats.org/officeDocument/2006/relationships/hyperlink" Target="https://crismhom.org/evento/la-labor-y-el-proyecto-del-area-internacional-y-de-derechos-humanos-de-la-felgtb/" TargetMode="External"/><Relationship Id="rId82" Type="http://schemas.openxmlformats.org/officeDocument/2006/relationships/hyperlink" Target="https://crismhom.org/evento/charla-coloquio-telefonos-de-informacion-lgtb/" TargetMode="External"/><Relationship Id="rId152" Type="http://schemas.openxmlformats.org/officeDocument/2006/relationships/hyperlink" Target="https://crismhom.org/fenomenologia-de-la-religion-ii/" TargetMode="External"/><Relationship Id="rId173" Type="http://schemas.openxmlformats.org/officeDocument/2006/relationships/hyperlink" Target="https://crismhom.org/lgtbifobia-cuerpos-de-seguridad-y-delitos-de-odio/" TargetMode="External"/><Relationship Id="rId194" Type="http://schemas.openxmlformats.org/officeDocument/2006/relationships/hyperlink" Target="https://crismhom.org/tras-el-sinodo-abriendo-nuevos-espacios-de-catolicidad/" TargetMode="External"/><Relationship Id="rId199" Type="http://schemas.openxmlformats.org/officeDocument/2006/relationships/hyperlink" Target="https://crismhom.org/emaus-despues-del-sinodo/" TargetMode="External"/><Relationship Id="rId203" Type="http://schemas.openxmlformats.org/officeDocument/2006/relationships/hyperlink" Target="https://crismhom.org/lo-rarito-que-eres-un-testimonio-de-diversidad-sexual-en-guinea-ecuatorial/" TargetMode="External"/><Relationship Id="rId19" Type="http://schemas.openxmlformats.org/officeDocument/2006/relationships/hyperlink" Target="https://crismhom.org/cruising-historia-intima-de-un-pasatiempo-radical-2/" TargetMode="External"/><Relationship Id="rId14" Type="http://schemas.openxmlformats.org/officeDocument/2006/relationships/hyperlink" Target="http://www.crismhom.com/content/pinceladas-de-espiritualidad-en-el-cine-lgtbi" TargetMode="External"/><Relationship Id="rId30" Type="http://schemas.openxmlformats.org/officeDocument/2006/relationships/hyperlink" Target="https://crismhom.org/cristianos-en-comunidad/" TargetMode="External"/><Relationship Id="rId35" Type="http://schemas.openxmlformats.org/officeDocument/2006/relationships/hyperlink" Target="https://crismhom.org/activismo-cristiano-arco-iris-experiencia-de-una-madre-2/" TargetMode="External"/><Relationship Id="rId56" Type="http://schemas.openxmlformats.org/officeDocument/2006/relationships/hyperlink" Target="https://crismhom.org/evento/la-reforma-protestante-500-anos-despues/" TargetMode="External"/><Relationship Id="rId77" Type="http://schemas.openxmlformats.org/officeDocument/2006/relationships/hyperlink" Target="https://crismhom.org/evento/las-moradas-de-santa-teresa-de-jesus-un-viaje-nuestro-castillo-interior/" TargetMode="External"/><Relationship Id="rId100" Type="http://schemas.openxmlformats.org/officeDocument/2006/relationships/hyperlink" Target="https://crismhom.org/evento/la-oracion-teresiana-como-paradigma-para-la-superacion-de-la-discriminacion/" TargetMode="External"/><Relationship Id="rId105" Type="http://schemas.openxmlformats.org/officeDocument/2006/relationships/hyperlink" Target="https://crismhom.org/evento/intersexualidad-un-testimonio-en-primera-persona/" TargetMode="External"/><Relationship Id="rId126" Type="http://schemas.openxmlformats.org/officeDocument/2006/relationships/hyperlink" Target="https://crismhom.org/la-resurreccion-de-jesus/" TargetMode="External"/><Relationship Id="rId147" Type="http://schemas.openxmlformats.org/officeDocument/2006/relationships/hyperlink" Target="https://crismhom.org/sobre-la-transexualidad/" TargetMode="External"/><Relationship Id="rId168" Type="http://schemas.openxmlformats.org/officeDocument/2006/relationships/hyperlink" Target="https://crismhom.org/ii-jornadas-sobre-fe-orientacion-sexual-e-identidad-de-genero/" TargetMode="External"/><Relationship Id="rId8" Type="http://schemas.openxmlformats.org/officeDocument/2006/relationships/hyperlink" Target="https://crismhom.org/evento/formacion-testimonial-sobre-los-refugiados-en-grecia/" TargetMode="External"/><Relationship Id="rId51" Type="http://schemas.openxmlformats.org/officeDocument/2006/relationships/hyperlink" Target="https://crismhom.org/evento/acaso-dios-condena-la-homosexualidad-recorrido-por-el-nuevo-testamento/" TargetMode="External"/><Relationship Id="rId72" Type="http://schemas.openxmlformats.org/officeDocument/2006/relationships/hyperlink" Target="https://crismhom.org/evento/bondad-y-profundidad-del-amor-homosexual-busqueda-de-la-felicidad-y-plenitud-con-otros/" TargetMode="External"/><Relationship Id="rId93" Type="http://schemas.openxmlformats.org/officeDocument/2006/relationships/hyperlink" Target="https://crismhom.org/evento/noches-de-cultura-presentacion-del-libro-manual-para-salir-del-armario-de-claudio/" TargetMode="External"/><Relationship Id="rId98" Type="http://schemas.openxmlformats.org/officeDocument/2006/relationships/hyperlink" Target="https://crismhom.org/evento/charla-elogio-de-lo-humano/" TargetMode="External"/><Relationship Id="rId121" Type="http://schemas.openxmlformats.org/officeDocument/2006/relationships/hyperlink" Target="https://crismhom.org/conceptos-sobre-diversidad-sexual/" TargetMode="External"/><Relationship Id="rId142" Type="http://schemas.openxmlformats.org/officeDocument/2006/relationships/hyperlink" Target="https://crismhom.org/la-encarnacion/" TargetMode="External"/><Relationship Id="rId163" Type="http://schemas.openxmlformats.org/officeDocument/2006/relationships/hyperlink" Target="http://www.crismhom.com/content/lo-nuestro-si-que-es-mundial-un-recorrido-en-torno-la-historia-del-movimiento-lgtbi-en" TargetMode="External"/><Relationship Id="rId184" Type="http://schemas.openxmlformats.org/officeDocument/2006/relationships/hyperlink" Target="https://crismhom.org/la-biblia-como-arma-opresora-la-letra-que-mata/" TargetMode="External"/><Relationship Id="rId189" Type="http://schemas.openxmlformats.org/officeDocument/2006/relationships/hyperlink" Target="https://crismhom.org/el-lenguaje-inclusivo-creando-puentes/" TargetMode="External"/><Relationship Id="rId3" Type="http://schemas.openxmlformats.org/officeDocument/2006/relationships/hyperlink" Target="https://crismhom.org/acercamiento-la-iglesia-de-oriente-traves-de-la-fuerza-expresiva-de-los-iconos-0/" TargetMode="External"/><Relationship Id="rId25" Type="http://schemas.openxmlformats.org/officeDocument/2006/relationships/hyperlink" Target="https://crismhom.org/amores-biblicos-bajo-censura/" TargetMode="External"/><Relationship Id="rId46" Type="http://schemas.openxmlformats.org/officeDocument/2006/relationships/hyperlink" Target="https://crismhom.org/evento/una-alianza-matrimonial-entre-david-y-jonathan/" TargetMode="External"/><Relationship Id="rId67" Type="http://schemas.openxmlformats.org/officeDocument/2006/relationships/hyperlink" Target="https://crismhom.org/evento/activismo-internacional-lgbt-desde-la-perspectiva-empresarial/" TargetMode="External"/><Relationship Id="rId116" Type="http://schemas.openxmlformats.org/officeDocument/2006/relationships/hyperlink" Target="https://crismhom.org/el-nuevo-papa-expectativas-de-reforma-0/" TargetMode="External"/><Relationship Id="rId137" Type="http://schemas.openxmlformats.org/officeDocument/2006/relationships/hyperlink" Target="https://crismhom.org/evento/conferencia-vocacion-misionera-de-una-pareja-homosexual/" TargetMode="External"/><Relationship Id="rId158" Type="http://schemas.openxmlformats.org/officeDocument/2006/relationships/hyperlink" Target="https://crismhom.org/homosexualidad-y-cristianismo-0/" TargetMode="External"/><Relationship Id="rId20" Type="http://schemas.openxmlformats.org/officeDocument/2006/relationships/hyperlink" Target="https://crismhom.org/el-papel-de-la-mujer-lesbiana-en-el-movimiento-lgtbi/" TargetMode="External"/><Relationship Id="rId41" Type="http://schemas.openxmlformats.org/officeDocument/2006/relationships/hyperlink" Target="https://crismhom.org/experiencial-familia-cristiana-y-homosexualidad/" TargetMode="External"/><Relationship Id="rId62" Type="http://schemas.openxmlformats.org/officeDocument/2006/relationships/hyperlink" Target="https://crismhom.org/evento/convivencia-anual-crismhom-2016-misericordia-endodiscriminacion-y-fraternidad/" TargetMode="External"/><Relationship Id="rId83" Type="http://schemas.openxmlformats.org/officeDocument/2006/relationships/hyperlink" Target="https://crismhom.org/evento/el-goce-el-estigma-y-la-condena-el-sida-en-america-latina-y-la-mirada-literaria-de-severo/" TargetMode="External"/><Relationship Id="rId88" Type="http://schemas.openxmlformats.org/officeDocument/2006/relationships/hyperlink" Target="https://crismhom.org/evento/la-endodiscriminacion-personas-mayores-lgtb/" TargetMode="External"/><Relationship Id="rId111" Type="http://schemas.openxmlformats.org/officeDocument/2006/relationships/hyperlink" Target="https://crismhom.org/acompanamiento-espiritual-en-personas-homosexuales-dificultades-y-retos-de-un-acompanante-0/" TargetMode="External"/><Relationship Id="rId132" Type="http://schemas.openxmlformats.org/officeDocument/2006/relationships/hyperlink" Target="https://crismhom.org/i-jornadas-de-fe-y-orientacion-sexual-2013/" TargetMode="External"/><Relationship Id="rId153" Type="http://schemas.openxmlformats.org/officeDocument/2006/relationships/hyperlink" Target="https://crismhom.org/experiencias-de-dios-salida-del-armario-y-vocacion-religiosa/" TargetMode="External"/><Relationship Id="rId174" Type="http://schemas.openxmlformats.org/officeDocument/2006/relationships/hyperlink" Target="https://crismhom.org/mejor-que-hijas-e-hijos-rescatando-del-olvido-a-los-eunucos-de-la-biblia/" TargetMode="External"/><Relationship Id="rId179" Type="http://schemas.openxmlformats.org/officeDocument/2006/relationships/hyperlink" Target="https://crismhom.org/el-patriarca-job-y-el-colectivo-lgtbiq/" TargetMode="External"/><Relationship Id="rId195" Type="http://schemas.openxmlformats.org/officeDocument/2006/relationships/hyperlink" Target="https://crismhom.org/el-sinodo-entendemos-lo-que-esta-pasando-como-leerlo/" TargetMode="External"/><Relationship Id="rId190" Type="http://schemas.openxmlformats.org/officeDocument/2006/relationships/hyperlink" Target="https://crismhom.org/cristianos-de-segunda-categoria-presencia-de-los-creyentes-lgtb-en-la-iglesia-acompanamiento-e-itinerarios-de-vida-cristiana/" TargetMode="External"/><Relationship Id="rId204" Type="http://schemas.openxmlformats.org/officeDocument/2006/relationships/printerSettings" Target="../printerSettings/printerSettings2.bin"/><Relationship Id="rId15" Type="http://schemas.openxmlformats.org/officeDocument/2006/relationships/hyperlink" Target="http://www.crismhom.com/content/chueca-y-lavapies-tour-historico-por-la-realidad-religiosa-y-lgtbi-de-estos-barrios" TargetMode="External"/><Relationship Id="rId36" Type="http://schemas.openxmlformats.org/officeDocument/2006/relationships/hyperlink" Target="https://crismhom.org/experiencias-de-activismo-cristiano-lgtbi-en-red-2/" TargetMode="External"/><Relationship Id="rId57" Type="http://schemas.openxmlformats.org/officeDocument/2006/relationships/hyperlink" Target="https://crismhom.org/evento/testimonios-internacionales-lgtb-en-america-latina-africa-oriente-medio-y-china/" TargetMode="External"/><Relationship Id="rId106" Type="http://schemas.openxmlformats.org/officeDocument/2006/relationships/hyperlink" Target="https://crismhom.org/los-grandes-retos-aun-pendientes-en-las-iglesias-de-cara-la-inclusividad-y-la-igualdad-0/" TargetMode="External"/><Relationship Id="rId127" Type="http://schemas.openxmlformats.org/officeDocument/2006/relationships/hyperlink" Target="https://crismhom.org/el-ecumenismo-etimologia-y-experiencias-vivenciales/" TargetMode="External"/><Relationship Id="rId10" Type="http://schemas.openxmlformats.org/officeDocument/2006/relationships/hyperlink" Target="http://www.crismhom.com/content/maria-en-estado-de-alarma" TargetMode="External"/><Relationship Id="rId31" Type="http://schemas.openxmlformats.org/officeDocument/2006/relationships/hyperlink" Target="https://crismhom.org/cristianismo-y-diversidad-sexual-y-de-genero-a-debate/" TargetMode="External"/><Relationship Id="rId52" Type="http://schemas.openxmlformats.org/officeDocument/2006/relationships/hyperlink" Target="https://crismhom.org/evento/acaso-dios-condena-la-homosexualidad-recorrido-por-el-antiguo-testamento/" TargetMode="External"/><Relationship Id="rId73" Type="http://schemas.openxmlformats.org/officeDocument/2006/relationships/hyperlink" Target="https://crismhom.org/sexualidad-pluriforme-y-educacion-inclusiva-en-la-vida-de-las-comunidades-cristianas/" TargetMode="External"/><Relationship Id="rId78" Type="http://schemas.openxmlformats.org/officeDocument/2006/relationships/hyperlink" Target="https://crismhom.org/evento/sobre-el-respeto-y-la-tolerancia/" TargetMode="External"/><Relationship Id="rId94" Type="http://schemas.openxmlformats.org/officeDocument/2006/relationships/hyperlink" Target="https://crismhom.org/evento/informe-de-amnistia-internacional-sobre-el-estado-europeo-de-derechos-lgbt-2013/" TargetMode="External"/><Relationship Id="rId99" Type="http://schemas.openxmlformats.org/officeDocument/2006/relationships/hyperlink" Target="https://crismhom.org/evento/el-hombre-en-busca-de-su-humanidad/" TargetMode="External"/><Relationship Id="rId101" Type="http://schemas.openxmlformats.org/officeDocument/2006/relationships/hyperlink" Target="https://crismhom.org/evento/charla-celebracion-preludio-de-la-semana-de-oracion-por-la-unidad-de-los-cristianos/" TargetMode="External"/><Relationship Id="rId122" Type="http://schemas.openxmlformats.org/officeDocument/2006/relationships/hyperlink" Target="https://crismhom.org/amor-conyugal-cristiano-en-parejas-del-mismo-sexo/" TargetMode="External"/><Relationship Id="rId143" Type="http://schemas.openxmlformats.org/officeDocument/2006/relationships/hyperlink" Target="https://crismhom.org/jesus-historico/" TargetMode="External"/><Relationship Id="rId148" Type="http://schemas.openxmlformats.org/officeDocument/2006/relationships/hyperlink" Target="https://crismhom.org/sobre-el-discernimiento-comunitario/" TargetMode="External"/><Relationship Id="rId164" Type="http://schemas.openxmlformats.org/officeDocument/2006/relationships/hyperlink" Target="https://crismhom.org/construyendo-religion-y-homosexualidad-en-los-medios-de-comunicacion-condenadas-no-darse-la/" TargetMode="External"/><Relationship Id="rId169" Type="http://schemas.openxmlformats.org/officeDocument/2006/relationships/hyperlink" Target="https://crismhom.org/sexilio-el-exilio-que-viven-las-personas-de-diversidad-sexual-y-de-genero/" TargetMode="External"/><Relationship Id="rId185" Type="http://schemas.openxmlformats.org/officeDocument/2006/relationships/hyperlink" Target="https://crismhom.org/la-biblia-como-terapia-liberadora-el-espiritu-que-vivifica/" TargetMode="External"/><Relationship Id="rId4" Type="http://schemas.openxmlformats.org/officeDocument/2006/relationships/hyperlink" Target="https://crismhom.org/sobre-orientacion-sexual-y-espiritualidad-1/" TargetMode="External"/><Relationship Id="rId9" Type="http://schemas.openxmlformats.org/officeDocument/2006/relationships/hyperlink" Target="https://crismhom.org/evento/chrysallis-ninas-ninos-y-adolescentes-transexuales-reales-e-invisibles/" TargetMode="External"/><Relationship Id="rId180" Type="http://schemas.openxmlformats.org/officeDocument/2006/relationships/hyperlink" Target="https://crismhom.org/diversidad-sexual-y-cristianismo-en-el-siglo-xxi/" TargetMode="External"/><Relationship Id="rId26" Type="http://schemas.openxmlformats.org/officeDocument/2006/relationships/hyperlink" Target="https://crismhom.org/victoria-la-buena-noticia-del-evangelio-para-una-madre-trans-con-tres-hijos/" TargetMode="External"/><Relationship Id="rId47" Type="http://schemas.openxmlformats.org/officeDocument/2006/relationships/hyperlink" Target="https://crismhom.org/evento/identidad-de-genero-descubriendo-la-diversidad-de-la-creacion-de-dios/" TargetMode="External"/><Relationship Id="rId68" Type="http://schemas.openxmlformats.org/officeDocument/2006/relationships/hyperlink" Target="https://crismhom.org/evento/retiro-de-adviento-en-torno-la-misericordia/" TargetMode="External"/><Relationship Id="rId89" Type="http://schemas.openxmlformats.org/officeDocument/2006/relationships/hyperlink" Target="https://crismhom.org/evento/familias-homoparentales-en-regimen-de-acogimiento/" TargetMode="External"/><Relationship Id="rId112" Type="http://schemas.openxmlformats.org/officeDocument/2006/relationships/hyperlink" Target="https://crismhom.org/familias-homoparentales-en-primera-persona-0/" TargetMode="External"/><Relationship Id="rId133" Type="http://schemas.openxmlformats.org/officeDocument/2006/relationships/hyperlink" Target="https://crismhom.org/i-jornadas-de-fe-y-orientacion-sexual-2013/" TargetMode="External"/><Relationship Id="rId154" Type="http://schemas.openxmlformats.org/officeDocument/2006/relationships/hyperlink" Target="https://www.ivoox.com/charla-sobre-comunicacion-audios-mp3_rf_13511682_1.html" TargetMode="External"/><Relationship Id="rId175" Type="http://schemas.openxmlformats.org/officeDocument/2006/relationships/hyperlink" Target="https://crismhom.org/teopoeticas-del-cuerpo-la-danza-la-teologia-filosofica-y-las-intermediaciones-de-los-cuerp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4"/>
  <sheetViews>
    <sheetView tabSelected="1" zoomScale="130" zoomScaleNormal="130" workbookViewId="0">
      <pane ySplit="12" topLeftCell="A138" activePane="bottomLeft" state="frozen"/>
      <selection pane="bottomLeft" activeCell="C145" sqref="C145"/>
    </sheetView>
  </sheetViews>
  <sheetFormatPr defaultRowHeight="15.5" x14ac:dyDescent="0.35"/>
  <cols>
    <col min="1" max="1" width="7.7265625" customWidth="1"/>
    <col min="2" max="2" width="32.54296875" bestFit="1" customWidth="1"/>
    <col min="3" max="3" width="44.81640625" customWidth="1"/>
    <col min="4" max="4" width="73.7265625" style="31" customWidth="1"/>
    <col min="5" max="5" width="15.7265625" customWidth="1"/>
    <col min="6" max="6" width="17" customWidth="1"/>
    <col min="7" max="9" width="15.7265625" customWidth="1"/>
  </cols>
  <sheetData>
    <row r="2" spans="1:9" ht="16" thickBot="1" x14ac:dyDescent="0.4"/>
    <row r="3" spans="1:9" x14ac:dyDescent="0.35">
      <c r="B3" s="7"/>
      <c r="C3" s="8"/>
      <c r="D3" s="32" t="s">
        <v>312</v>
      </c>
      <c r="E3" s="8"/>
      <c r="F3" s="8"/>
      <c r="G3" s="8"/>
      <c r="H3" s="8"/>
      <c r="I3" s="9"/>
    </row>
    <row r="4" spans="1:9" x14ac:dyDescent="0.35">
      <c r="B4" s="10"/>
      <c r="C4" s="11"/>
      <c r="D4" s="33" t="s">
        <v>353</v>
      </c>
      <c r="E4" s="11"/>
      <c r="F4" s="11"/>
      <c r="G4" s="11"/>
      <c r="H4" s="11"/>
      <c r="I4" s="12"/>
    </row>
    <row r="5" spans="1:9" x14ac:dyDescent="0.35">
      <c r="B5" s="10"/>
      <c r="C5" s="11"/>
      <c r="D5" s="33" t="s">
        <v>194</v>
      </c>
      <c r="E5" s="11"/>
      <c r="F5" s="11"/>
      <c r="G5" s="11"/>
      <c r="H5" s="11"/>
      <c r="I5" s="12"/>
    </row>
    <row r="6" spans="1:9" x14ac:dyDescent="0.35">
      <c r="B6" s="10"/>
      <c r="C6" s="11"/>
      <c r="D6" s="33" t="s">
        <v>199</v>
      </c>
      <c r="E6" s="11"/>
      <c r="F6" s="11"/>
      <c r="G6" s="11"/>
      <c r="H6" s="11"/>
      <c r="I6" s="12"/>
    </row>
    <row r="7" spans="1:9" x14ac:dyDescent="0.35">
      <c r="B7" s="10"/>
      <c r="D7" s="33" t="s">
        <v>200</v>
      </c>
      <c r="E7" s="11"/>
      <c r="F7" s="11"/>
      <c r="G7" s="11"/>
      <c r="H7" s="11"/>
      <c r="I7" s="12"/>
    </row>
    <row r="8" spans="1:9" x14ac:dyDescent="0.35">
      <c r="B8" s="10"/>
      <c r="C8" s="11"/>
      <c r="D8" s="33" t="s">
        <v>195</v>
      </c>
      <c r="E8" s="11"/>
      <c r="F8" s="11"/>
      <c r="G8" s="11"/>
      <c r="H8" s="11"/>
      <c r="I8" s="12"/>
    </row>
    <row r="9" spans="1:9" x14ac:dyDescent="0.35">
      <c r="B9" s="10"/>
      <c r="C9" s="11"/>
      <c r="D9" s="33" t="s">
        <v>274</v>
      </c>
      <c r="E9" s="11"/>
      <c r="F9" s="11"/>
      <c r="G9" s="11"/>
      <c r="H9" s="11"/>
      <c r="I9" s="12"/>
    </row>
    <row r="10" spans="1:9" x14ac:dyDescent="0.35">
      <c r="B10" s="10"/>
      <c r="C10" s="11"/>
      <c r="D10" s="33" t="s">
        <v>197</v>
      </c>
      <c r="E10" s="11"/>
      <c r="F10" s="11"/>
      <c r="G10" s="11"/>
      <c r="H10" s="11"/>
      <c r="I10" s="12"/>
    </row>
    <row r="11" spans="1:9" ht="36.5" thickBot="1" x14ac:dyDescent="0.85">
      <c r="B11" s="22" t="s">
        <v>198</v>
      </c>
      <c r="C11" s="13"/>
      <c r="D11" s="34" t="s">
        <v>196</v>
      </c>
      <c r="E11" s="13"/>
      <c r="F11" s="13"/>
      <c r="G11" s="13"/>
      <c r="H11" s="13"/>
      <c r="I11" s="14"/>
    </row>
    <row r="12" spans="1:9" ht="37.5" customHeight="1" thickBot="1" x14ac:dyDescent="0.4">
      <c r="B12" s="15" t="s">
        <v>191</v>
      </c>
      <c r="C12" s="23" t="s">
        <v>192</v>
      </c>
      <c r="D12" s="24" t="s">
        <v>193</v>
      </c>
      <c r="E12" s="16" t="s">
        <v>185</v>
      </c>
      <c r="F12" s="17" t="s">
        <v>186</v>
      </c>
      <c r="G12" s="17" t="s">
        <v>190</v>
      </c>
      <c r="H12" s="16" t="s">
        <v>189</v>
      </c>
      <c r="I12" s="16" t="s">
        <v>117</v>
      </c>
    </row>
    <row r="13" spans="1:9" ht="31" x14ac:dyDescent="0.35">
      <c r="A13">
        <v>1</v>
      </c>
      <c r="B13" s="18" t="s">
        <v>341</v>
      </c>
      <c r="C13" s="25" t="s">
        <v>19</v>
      </c>
      <c r="D13" s="26" t="s">
        <v>216</v>
      </c>
      <c r="E13" s="19">
        <f>IF(LEN(VLOOKUP($D13,ListaCharlas!$B:$I,2,FALSE))=0,"",VLOOKUP($D13,ListaCharlas!$B:$I,2,FALSE))</f>
        <v>25</v>
      </c>
      <c r="F13" s="19">
        <f>VLOOKUP($D13,ListaCharlas!$B:$I,3,FALSE)</f>
        <v>9.07</v>
      </c>
      <c r="G13" s="19">
        <f>IF(LEN(VLOOKUP($D13,ListaCharlas!$B:$I,4,FALSE))=0,"",VLOOKUP($D13,ListaCharlas!$B:$I,4,FALSE))</f>
        <v>8.93</v>
      </c>
      <c r="H13" s="19">
        <f>IF(LEN(VLOOKUP($D13,ListaCharlas!$B:$I,6,FALSE))=0,"",VLOOKUP($D13,ListaCharlas!$B:$I,6,FALSE))</f>
        <v>21</v>
      </c>
      <c r="I13" s="38">
        <f>IF(LEN(VLOOKUP($D13,ListaCharlas!$B:$I,7,FALSE))=0,"",VLOOKUP($D13,ListaCharlas!$B:$I,7,FALSE))</f>
        <v>85</v>
      </c>
    </row>
    <row r="14" spans="1:9" x14ac:dyDescent="0.35">
      <c r="A14">
        <v>2</v>
      </c>
      <c r="B14" s="20" t="s">
        <v>341</v>
      </c>
      <c r="C14" s="27" t="s">
        <v>19</v>
      </c>
      <c r="D14" s="37" t="s">
        <v>307</v>
      </c>
      <c r="E14" s="21">
        <f>IF(LEN(VLOOKUP($D14,ListaCharlas!$B:$I,2,FALSE))=0,"",VLOOKUP($D14,ListaCharlas!$B:$I,2,FALSE))</f>
        <v>7</v>
      </c>
      <c r="F14" s="21" t="str">
        <f>VLOOKUP($D14,ListaCharlas!$B:$I,3,FALSE)</f>
        <v>8,86</v>
      </c>
      <c r="G14" s="21" t="str">
        <f>IF(LEN(VLOOKUP($D14,ListaCharlas!$B:$I,4,FALSE))=0,"",VLOOKUP($D14,ListaCharlas!$B:$I,4,FALSE))</f>
        <v>9,14</v>
      </c>
      <c r="H14" s="21">
        <f>IF(LEN(VLOOKUP($D14,ListaCharlas!$B:$I,6,FALSE))=0,"",VLOOKUP($D14,ListaCharlas!$B:$I,6,FALSE))</f>
        <v>27</v>
      </c>
      <c r="I14" s="39">
        <f>IF(LEN(VLOOKUP($D14,ListaCharlas!$B:$I,7,FALSE))=0,"",VLOOKUP($D14,ListaCharlas!$B:$I,7,FALSE))</f>
        <v>103</v>
      </c>
    </row>
    <row r="15" spans="1:9" x14ac:dyDescent="0.35">
      <c r="A15">
        <v>3</v>
      </c>
      <c r="B15" s="20" t="s">
        <v>341</v>
      </c>
      <c r="C15" s="27" t="s">
        <v>19</v>
      </c>
      <c r="D15" s="36" t="s">
        <v>247</v>
      </c>
      <c r="E15" s="21" t="str">
        <f>IF(LEN(VLOOKUP($D15,ListaCharlas!$B:$I,2,FALSE))=0,"",VLOOKUP($D15,ListaCharlas!$B:$I,2,FALSE))</f>
        <v/>
      </c>
      <c r="F15" s="21">
        <f>VLOOKUP($D15,ListaCharlas!$B:$I,3,FALSE)</f>
        <v>0</v>
      </c>
      <c r="G15" s="21" t="str">
        <f>IF(LEN(VLOOKUP($D15,ListaCharlas!$B:$I,4,FALSE))=0,"",VLOOKUP($D15,ListaCharlas!$B:$I,4,FALSE))</f>
        <v/>
      </c>
      <c r="H15" s="21">
        <f>IF(LEN(VLOOKUP($D15,ListaCharlas!$B:$I,6,FALSE))=0,"",VLOOKUP($D15,ListaCharlas!$B:$I,6,FALSE))</f>
        <v>140</v>
      </c>
      <c r="I15" s="39" t="str">
        <f>IF(LEN(VLOOKUP($D15,ListaCharlas!$B:$I,7,FALSE))=0,"",VLOOKUP($D15,ListaCharlas!$B:$I,7,FALSE))</f>
        <v/>
      </c>
    </row>
    <row r="16" spans="1:9" ht="43.5" customHeight="1" x14ac:dyDescent="0.35">
      <c r="A16">
        <v>4</v>
      </c>
      <c r="B16" s="20" t="s">
        <v>341</v>
      </c>
      <c r="C16" s="27" t="s">
        <v>19</v>
      </c>
      <c r="D16" s="36" t="s">
        <v>59</v>
      </c>
      <c r="E16" s="21">
        <f>IF(LEN(VLOOKUP($D16,ListaCharlas!$B:$I,2,FALSE))=0,"",VLOOKUP($D16,ListaCharlas!$B:$I,2,FALSE))</f>
        <v>8</v>
      </c>
      <c r="F16" s="21" t="str">
        <f>VLOOKUP($D16,ListaCharlas!$B:$I,3,FALSE)</f>
        <v>5,8</v>
      </c>
      <c r="G16" s="21" t="str">
        <f>IF(LEN(VLOOKUP($D16,ListaCharlas!$B:$I,4,FALSE))=0,"",VLOOKUP($D16,ListaCharlas!$B:$I,4,FALSE))</f>
        <v/>
      </c>
      <c r="H16" s="21">
        <f>IF(LEN(VLOOKUP($D16,ListaCharlas!$B:$I,6,FALSE))=0,"",VLOOKUP($D16,ListaCharlas!$B:$I,6,FALSE))</f>
        <v>49</v>
      </c>
      <c r="I16" s="39" t="str">
        <f>IF(LEN(VLOOKUP($D16,ListaCharlas!$B:$I,7,FALSE))=0,"",VLOOKUP($D16,ListaCharlas!$B:$I,7,FALSE))</f>
        <v/>
      </c>
    </row>
    <row r="17" spans="1:9" x14ac:dyDescent="0.35">
      <c r="A17">
        <v>5</v>
      </c>
      <c r="B17" s="20" t="s">
        <v>341</v>
      </c>
      <c r="C17" s="27" t="s">
        <v>19</v>
      </c>
      <c r="D17" s="37" t="s">
        <v>303</v>
      </c>
      <c r="E17" s="21">
        <f>IF(LEN(VLOOKUP($D17,ListaCharlas!$B:$I,2,FALSE))=0,"",VLOOKUP($D17,ListaCharlas!$B:$I,2,FALSE))</f>
        <v>9</v>
      </c>
      <c r="F17" s="21" t="str">
        <f>VLOOKUP($D17,ListaCharlas!$B:$I,3,FALSE)</f>
        <v>8,22</v>
      </c>
      <c r="G17" s="21" t="str">
        <f>IF(LEN(VLOOKUP($D17,ListaCharlas!$B:$I,4,FALSE))=0,"",VLOOKUP($D17,ListaCharlas!$B:$I,4,FALSE))</f>
        <v>7,56</v>
      </c>
      <c r="H17" s="21">
        <f>IF(LEN(VLOOKUP($D17,ListaCharlas!$B:$I,6,FALSE))=0,"",VLOOKUP($D17,ListaCharlas!$B:$I,6,FALSE))</f>
        <v>41</v>
      </c>
      <c r="I17" s="39">
        <f>IF(LEN(VLOOKUP($D17,ListaCharlas!$B:$I,7,FALSE))=0,"",VLOOKUP($D17,ListaCharlas!$B:$I,7,FALSE))</f>
        <v>349</v>
      </c>
    </row>
    <row r="18" spans="1:9" x14ac:dyDescent="0.35">
      <c r="A18">
        <v>6</v>
      </c>
      <c r="B18" s="20" t="s">
        <v>341</v>
      </c>
      <c r="C18" s="27" t="s">
        <v>19</v>
      </c>
      <c r="D18" s="36" t="s">
        <v>114</v>
      </c>
      <c r="E18" s="21" t="str">
        <f>IF(LEN(VLOOKUP($D18,ListaCharlas!$B:$I,2,FALSE))=0,"",VLOOKUP($D18,ListaCharlas!$B:$I,2,FALSE))</f>
        <v/>
      </c>
      <c r="F18" s="21">
        <f>VLOOKUP($D18,ListaCharlas!$B:$I,3,FALSE)</f>
        <v>0</v>
      </c>
      <c r="G18" s="21" t="str">
        <f>IF(LEN(VLOOKUP($D18,ListaCharlas!$B:$I,4,FALSE))=0,"",VLOOKUP($D18,ListaCharlas!$B:$I,4,FALSE))</f>
        <v/>
      </c>
      <c r="H18" s="21" t="str">
        <f>IF(LEN(VLOOKUP($D18,ListaCharlas!$B:$I,6,FALSE))=0,"",VLOOKUP($D18,ListaCharlas!$B:$I,6,FALSE))</f>
        <v/>
      </c>
      <c r="I18" s="39">
        <f>IF(LEN(VLOOKUP($D18,ListaCharlas!$B:$I,7,FALSE))=0,"",VLOOKUP($D18,ListaCharlas!$B:$I,7,FALSE))</f>
        <v>680</v>
      </c>
    </row>
    <row r="19" spans="1:9" x14ac:dyDescent="0.35">
      <c r="A19">
        <v>7</v>
      </c>
      <c r="B19" s="20" t="s">
        <v>341</v>
      </c>
      <c r="C19" s="27" t="s">
        <v>19</v>
      </c>
      <c r="D19" s="36" t="s">
        <v>18</v>
      </c>
      <c r="E19" s="21" t="str">
        <f>IF(LEN(VLOOKUP($D19,ListaCharlas!$B:$I,2,FALSE))=0,"",VLOOKUP($D19,ListaCharlas!$B:$I,2,FALSE))</f>
        <v/>
      </c>
      <c r="F19" s="21">
        <f>VLOOKUP($D19,ListaCharlas!$B:$I,3,FALSE)</f>
        <v>0</v>
      </c>
      <c r="G19" s="21" t="str">
        <f>IF(LEN(VLOOKUP($D19,ListaCharlas!$B:$I,4,FALSE))=0,"",VLOOKUP($D19,ListaCharlas!$B:$I,4,FALSE))</f>
        <v/>
      </c>
      <c r="H19" s="21">
        <f>IF(LEN(VLOOKUP($D19,ListaCharlas!$B:$I,6,FALSE))=0,"",VLOOKUP($D19,ListaCharlas!$B:$I,6,FALSE))</f>
        <v>242</v>
      </c>
      <c r="I19" s="39" t="str">
        <f>IF(LEN(VLOOKUP($D19,ListaCharlas!$B:$I,7,FALSE))=0,"",VLOOKUP($D19,ListaCharlas!$B:$I,7,FALSE))</f>
        <v/>
      </c>
    </row>
    <row r="20" spans="1:9" ht="30" customHeight="1" x14ac:dyDescent="0.35">
      <c r="A20">
        <v>8</v>
      </c>
      <c r="B20" s="20" t="s">
        <v>341</v>
      </c>
      <c r="C20" s="27" t="s">
        <v>37</v>
      </c>
      <c r="D20" s="36" t="s">
        <v>251</v>
      </c>
      <c r="E20" s="21">
        <f>IF(LEN(VLOOKUP($D20,ListaCharlas!$B:$I,2,FALSE))=0,"",VLOOKUP($D20,ListaCharlas!$B:$I,2,FALSE))</f>
        <v>1</v>
      </c>
      <c r="F20" s="21">
        <f>IF(LEN(VLOOKUP($D20,ListaCharlas!$B:$I,3,FALSE))=0,"",VLOOKUP($D20,ListaCharlas!$B:$I,3,FALSE))</f>
        <v>9</v>
      </c>
      <c r="G20" s="21">
        <f>IF(LEN(VLOOKUP($D20,ListaCharlas!$B:$I,4,FALSE))=0,"",VLOOKUP($D20,ListaCharlas!$B:$I,4,FALSE))</f>
        <v>9</v>
      </c>
      <c r="H20" s="21">
        <f>IF(LEN(VLOOKUP($D20,ListaCharlas!$B:$I,6,FALSE))=0,"",VLOOKUP($D20,ListaCharlas!$B:$I,6,FALSE))</f>
        <v>33</v>
      </c>
      <c r="I20" s="39">
        <f>IF(LEN(VLOOKUP($D20,ListaCharlas!$B:$I,7,FALSE))=0,"",VLOOKUP($D20,ListaCharlas!$B:$I,7,FALSE))</f>
        <v>312</v>
      </c>
    </row>
    <row r="21" spans="1:9" x14ac:dyDescent="0.35">
      <c r="A21">
        <v>9</v>
      </c>
      <c r="B21" s="20" t="s">
        <v>341</v>
      </c>
      <c r="C21" s="27" t="s">
        <v>37</v>
      </c>
      <c r="D21" s="36" t="s">
        <v>231</v>
      </c>
      <c r="E21" s="21">
        <f>IF(LEN(VLOOKUP($D21,ListaCharlas!$B:$I,2,FALSE))=0,"",VLOOKUP($D21,ListaCharlas!$B:$I,2,FALSE))</f>
        <v>18</v>
      </c>
      <c r="F21" s="21">
        <f>IF(LEN(VLOOKUP($D21,ListaCharlas!$B:$I,3,FALSE))=0,"",VLOOKUP($D21,ListaCharlas!$B:$I,3,FALSE))</f>
        <v>9.44</v>
      </c>
      <c r="G21" s="21">
        <f>IF(LEN(VLOOKUP($D21,ListaCharlas!$B:$I,4,FALSE))=0,"",VLOOKUP($D21,ListaCharlas!$B:$I,4,FALSE))</f>
        <v>9.7200000000000006</v>
      </c>
      <c r="H21" s="21">
        <f>IF(LEN(VLOOKUP($D21,ListaCharlas!$B:$I,6,FALSE))=0,"",VLOOKUP($D21,ListaCharlas!$B:$I,6,FALSE))</f>
        <v>15</v>
      </c>
      <c r="I21" s="39">
        <f>IF(LEN(VLOOKUP($D21,ListaCharlas!$B:$I,7,FALSE))=0,"",VLOOKUP($D21,ListaCharlas!$B:$I,7,FALSE))</f>
        <v>219</v>
      </c>
    </row>
    <row r="22" spans="1:9" ht="31" x14ac:dyDescent="0.35">
      <c r="A22">
        <v>10</v>
      </c>
      <c r="B22" s="20" t="s">
        <v>341</v>
      </c>
      <c r="C22" s="27" t="s">
        <v>37</v>
      </c>
      <c r="D22" s="36" t="s">
        <v>96</v>
      </c>
      <c r="E22" s="21">
        <f>IF(LEN(VLOOKUP($D22,ListaCharlas!$B:$I,2,FALSE))=0,"",VLOOKUP($D22,ListaCharlas!$B:$I,2,FALSE))</f>
        <v>7</v>
      </c>
      <c r="F22" s="21" t="str">
        <f>IF(LEN(VLOOKUP($D22,ListaCharlas!$B:$I,3,FALSE))=0,"",VLOOKUP($D22,ListaCharlas!$B:$I,3,FALSE))</f>
        <v>9,29</v>
      </c>
      <c r="G22" s="21" t="str">
        <f>IF(LEN(VLOOKUP($D22,ListaCharlas!$B:$I,4,FALSE))=0,"",VLOOKUP($D22,ListaCharlas!$B:$I,4,FALSE))</f>
        <v/>
      </c>
      <c r="H22" s="21">
        <f>IF(LEN(VLOOKUP($D22,ListaCharlas!$B:$I,6,FALSE))=0,"",VLOOKUP($D22,ListaCharlas!$B:$I,6,FALSE))</f>
        <v>172</v>
      </c>
      <c r="I22" s="39">
        <f>IF(LEN(VLOOKUP($D22,ListaCharlas!$B:$I,7,FALSE))=0,"",VLOOKUP($D22,ListaCharlas!$B:$I,7,FALSE))</f>
        <v>388</v>
      </c>
    </row>
    <row r="23" spans="1:9" ht="46.5" x14ac:dyDescent="0.35">
      <c r="A23">
        <v>11</v>
      </c>
      <c r="B23" s="20" t="s">
        <v>341</v>
      </c>
      <c r="C23" s="27" t="s">
        <v>37</v>
      </c>
      <c r="D23" s="36" t="s">
        <v>257</v>
      </c>
      <c r="E23" s="21">
        <f>IF(LEN(VLOOKUP($D23,ListaCharlas!$B:$I,2,FALSE))=0,"",VLOOKUP($D23,ListaCharlas!$B:$I,2,FALSE))</f>
        <v>20</v>
      </c>
      <c r="F23" s="21" t="str">
        <f>IF(LEN(VLOOKUP($D23,ListaCharlas!$B:$I,3,FALSE))=0,"",VLOOKUP($D23,ListaCharlas!$B:$I,3,FALSE))</f>
        <v>7,95</v>
      </c>
      <c r="G23" s="21" t="str">
        <f>IF(LEN(VLOOKUP($D23,ListaCharlas!$B:$I,4,FALSE))=0,"",VLOOKUP($D23,ListaCharlas!$B:$I,4,FALSE))</f>
        <v>8,1</v>
      </c>
      <c r="H23" s="21">
        <f>IF(LEN(VLOOKUP($D23,ListaCharlas!$B:$I,6,FALSE))=0,"",VLOOKUP($D23,ListaCharlas!$B:$I,6,FALSE))</f>
        <v>223</v>
      </c>
      <c r="I23" s="39" t="str">
        <f>IF(LEN(VLOOKUP($D23,ListaCharlas!$B:$I,7,FALSE))=0,"",VLOOKUP($D23,ListaCharlas!$B:$I,7,FALSE))</f>
        <v/>
      </c>
    </row>
    <row r="24" spans="1:9" ht="31" x14ac:dyDescent="0.35">
      <c r="A24">
        <v>12</v>
      </c>
      <c r="B24" s="20" t="s">
        <v>341</v>
      </c>
      <c r="C24" s="27" t="s">
        <v>37</v>
      </c>
      <c r="D24" s="36" t="s">
        <v>258</v>
      </c>
      <c r="E24" s="21">
        <f>IF(LEN(VLOOKUP($D24,ListaCharlas!$B:$I,2,FALSE))=0,"",VLOOKUP($D24,ListaCharlas!$B:$I,2,FALSE))</f>
        <v>14</v>
      </c>
      <c r="F24" s="21" t="str">
        <f>IF(LEN(VLOOKUP($D24,ListaCharlas!$B:$I,3,FALSE))=0,"",VLOOKUP($D24,ListaCharlas!$B:$I,3,FALSE))</f>
        <v>9,14</v>
      </c>
      <c r="G24" s="21" t="str">
        <f>IF(LEN(VLOOKUP($D24,ListaCharlas!$B:$I,4,FALSE))=0,"",VLOOKUP($D24,ListaCharlas!$B:$I,4,FALSE))</f>
        <v>9,07</v>
      </c>
      <c r="H24" s="21">
        <f>IF(LEN(VLOOKUP($D24,ListaCharlas!$B:$I,6,FALSE))=0,"",VLOOKUP($D24,ListaCharlas!$B:$I,6,FALSE))</f>
        <v>314</v>
      </c>
      <c r="I24" s="39" t="str">
        <f>IF(LEN(VLOOKUP($D24,ListaCharlas!$B:$I,7,FALSE))=0,"",VLOOKUP($D24,ListaCharlas!$B:$I,7,FALSE))</f>
        <v/>
      </c>
    </row>
    <row r="25" spans="1:9" ht="31" x14ac:dyDescent="0.35">
      <c r="A25">
        <v>13</v>
      </c>
      <c r="B25" s="20" t="s">
        <v>341</v>
      </c>
      <c r="C25" s="27" t="s">
        <v>37</v>
      </c>
      <c r="D25" s="36" t="s">
        <v>212</v>
      </c>
      <c r="E25" s="21">
        <f>IF(LEN(VLOOKUP($D25,ListaCharlas!$B:$I,2,FALSE))=0,"",VLOOKUP($D25,ListaCharlas!$B:$I,2,FALSE))</f>
        <v>13</v>
      </c>
      <c r="F25" s="21" t="str">
        <f>IF(LEN(VLOOKUP($D25,ListaCharlas!$B:$I,3,FALSE))=0,"",VLOOKUP($D25,ListaCharlas!$B:$I,3,FALSE))</f>
        <v>8,92</v>
      </c>
      <c r="G25" s="21" t="str">
        <f>IF(LEN(VLOOKUP($D25,ListaCharlas!$B:$I,4,FALSE))=0,"",VLOOKUP($D25,ListaCharlas!$B:$I,4,FALSE))</f>
        <v>9,15</v>
      </c>
      <c r="H25" s="21">
        <f>IF(LEN(VLOOKUP($D25,ListaCharlas!$B:$I,6,FALSE))=0,"",VLOOKUP($D25,ListaCharlas!$B:$I,6,FALSE))</f>
        <v>30</v>
      </c>
      <c r="I25" s="39">
        <f>IF(LEN(VLOOKUP($D25,ListaCharlas!$B:$I,7,FALSE))=0,"",VLOOKUP($D25,ListaCharlas!$B:$I,7,FALSE))</f>
        <v>513</v>
      </c>
    </row>
    <row r="26" spans="1:9" x14ac:dyDescent="0.35">
      <c r="A26">
        <v>14</v>
      </c>
      <c r="B26" s="20" t="s">
        <v>341</v>
      </c>
      <c r="C26" s="27" t="s">
        <v>37</v>
      </c>
      <c r="D26" s="36" t="s">
        <v>266</v>
      </c>
      <c r="E26" s="21">
        <f>IF(LEN(VLOOKUP($D26,ListaCharlas!$B:$I,2,FALSE))=0,"",VLOOKUP($D26,ListaCharlas!$B:$I,2,FALSE))</f>
        <v>8</v>
      </c>
      <c r="F26" s="21">
        <f>IF(LEN(VLOOKUP($D26,ListaCharlas!$B:$I,3,FALSE))=0,"",VLOOKUP($D26,ListaCharlas!$B:$I,3,FALSE))</f>
        <v>9.1300000000000008</v>
      </c>
      <c r="G26" s="21">
        <f>IF(LEN(VLOOKUP($D26,ListaCharlas!$B:$I,4,FALSE))=0,"",VLOOKUP($D26,ListaCharlas!$B:$I,4,FALSE))</f>
        <v>9.75</v>
      </c>
      <c r="H26" s="21">
        <f>IF(LEN(VLOOKUP($D26,ListaCharlas!$B:$I,6,FALSE))=0,"",VLOOKUP($D26,ListaCharlas!$B:$I,6,FALSE))</f>
        <v>24</v>
      </c>
      <c r="I26" s="39">
        <f>IF(LEN(VLOOKUP($D26,ListaCharlas!$B:$I,7,FALSE))=0,"",VLOOKUP($D26,ListaCharlas!$B:$I,7,FALSE))</f>
        <v>199</v>
      </c>
    </row>
    <row r="27" spans="1:9" x14ac:dyDescent="0.35">
      <c r="A27">
        <v>15</v>
      </c>
      <c r="B27" s="20" t="s">
        <v>341</v>
      </c>
      <c r="C27" s="27" t="s">
        <v>37</v>
      </c>
      <c r="D27" s="36" t="s">
        <v>296</v>
      </c>
      <c r="E27" s="21">
        <f>IF(LEN(VLOOKUP($D27,ListaCharlas!$B:$I,2,FALSE))=0,"",VLOOKUP($D27,ListaCharlas!$B:$I,2,FALSE))</f>
        <v>1</v>
      </c>
      <c r="F27" s="21">
        <f>IF(LEN(VLOOKUP($D27,ListaCharlas!$B:$I,3,FALSE))=0,"",VLOOKUP($D27,ListaCharlas!$B:$I,3,FALSE))</f>
        <v>8</v>
      </c>
      <c r="G27" s="21">
        <f>IF(LEN(VLOOKUP($D27,ListaCharlas!$B:$I,4,FALSE))=0,"",VLOOKUP($D27,ListaCharlas!$B:$I,4,FALSE))</f>
        <v>8</v>
      </c>
      <c r="H27" s="21">
        <f>IF(LEN(VLOOKUP($D27,ListaCharlas!$B:$I,6,FALSE))=0,"",VLOOKUP($D27,ListaCharlas!$B:$I,6,FALSE))</f>
        <v>20</v>
      </c>
      <c r="I27" s="39">
        <f>IF(LEN(VLOOKUP($D27,ListaCharlas!$B:$I,7,FALSE))=0,"",VLOOKUP($D27,ListaCharlas!$B:$I,7,FALSE))</f>
        <v>159</v>
      </c>
    </row>
    <row r="28" spans="1:9" x14ac:dyDescent="0.35">
      <c r="A28">
        <v>16</v>
      </c>
      <c r="B28" s="20" t="s">
        <v>341</v>
      </c>
      <c r="C28" s="27" t="s">
        <v>37</v>
      </c>
      <c r="D28" s="36" t="s">
        <v>289</v>
      </c>
      <c r="E28" s="21">
        <f>IF(LEN(VLOOKUP($D28,ListaCharlas!$B:$I,2,FALSE))=0,"",VLOOKUP($D28,ListaCharlas!$B:$I,2,FALSE))</f>
        <v>1</v>
      </c>
      <c r="F28" s="21">
        <f>IF(LEN(VLOOKUP($D28,ListaCharlas!$B:$I,3,FALSE))=0,"",VLOOKUP($D28,ListaCharlas!$B:$I,3,FALSE))</f>
        <v>8</v>
      </c>
      <c r="G28" s="21">
        <f>IF(LEN(VLOOKUP($D28,ListaCharlas!$B:$I,4,FALSE))=0,"",VLOOKUP($D28,ListaCharlas!$B:$I,4,FALSE))</f>
        <v>8</v>
      </c>
      <c r="H28" s="21">
        <f>IF(LEN(VLOOKUP($D28,ListaCharlas!$B:$I,6,FALSE))=0,"",VLOOKUP($D28,ListaCharlas!$B:$I,6,FALSE))</f>
        <v>39</v>
      </c>
      <c r="I28" s="39">
        <f>IF(LEN(VLOOKUP($D28,ListaCharlas!$B:$I,7,FALSE))=0,"",VLOOKUP($D28,ListaCharlas!$B:$I,7,FALSE))</f>
        <v>141</v>
      </c>
    </row>
    <row r="29" spans="1:9" x14ac:dyDescent="0.35">
      <c r="A29">
        <v>17</v>
      </c>
      <c r="B29" s="20" t="s">
        <v>341</v>
      </c>
      <c r="C29" s="27" t="s">
        <v>37</v>
      </c>
      <c r="D29" s="36" t="s">
        <v>219</v>
      </c>
      <c r="E29" s="21">
        <f>IF(LEN(VLOOKUP($D29,ListaCharlas!$B:$I,2,FALSE))=0,"",VLOOKUP($D29,ListaCharlas!$B:$I,2,FALSE))</f>
        <v>25</v>
      </c>
      <c r="F29" s="21">
        <f>IF(LEN(VLOOKUP($D29,ListaCharlas!$B:$I,3,FALSE))=0,"",VLOOKUP($D29,ListaCharlas!$B:$I,3,FALSE))</f>
        <v>8.6</v>
      </c>
      <c r="G29" s="21">
        <f>IF(LEN(VLOOKUP($D29,ListaCharlas!$B:$I,4,FALSE))=0,"",VLOOKUP($D29,ListaCharlas!$B:$I,4,FALSE))</f>
        <v>9.33</v>
      </c>
      <c r="H29" s="21">
        <f>IF(LEN(VLOOKUP($D29,ListaCharlas!$B:$I,6,FALSE))=0,"",VLOOKUP($D29,ListaCharlas!$B:$I,6,FALSE))</f>
        <v>49</v>
      </c>
      <c r="I29" s="39">
        <f>IF(LEN(VLOOKUP($D29,ListaCharlas!$B:$I,7,FALSE))=0,"",VLOOKUP($D29,ListaCharlas!$B:$I,7,FALSE))</f>
        <v>385</v>
      </c>
    </row>
    <row r="30" spans="1:9" ht="31" x14ac:dyDescent="0.35">
      <c r="A30">
        <v>18</v>
      </c>
      <c r="B30" s="20" t="s">
        <v>341</v>
      </c>
      <c r="C30" s="27" t="s">
        <v>37</v>
      </c>
      <c r="D30" s="36" t="s">
        <v>210</v>
      </c>
      <c r="E30" s="21">
        <f>IF(LEN(VLOOKUP($D30,ListaCharlas!$B:$I,2,FALSE))=0,"",VLOOKUP($D30,ListaCharlas!$B:$I,2,FALSE))</f>
        <v>20</v>
      </c>
      <c r="F30" s="21" t="str">
        <f>IF(LEN(VLOOKUP($D30,ListaCharlas!$B:$I,3,FALSE))=0,"",VLOOKUP($D30,ListaCharlas!$B:$I,3,FALSE))</f>
        <v>8,3</v>
      </c>
      <c r="G30" s="21" t="str">
        <f>IF(LEN(VLOOKUP($D30,ListaCharlas!$B:$I,4,FALSE))=0,"",VLOOKUP($D30,ListaCharlas!$B:$I,4,FALSE))</f>
        <v>8,4</v>
      </c>
      <c r="H30" s="21">
        <f>IF(LEN(VLOOKUP($D30,ListaCharlas!$B:$I,6,FALSE))=0,"",VLOOKUP($D30,ListaCharlas!$B:$I,6,FALSE))</f>
        <v>38</v>
      </c>
      <c r="I30" s="39">
        <f>IF(LEN(VLOOKUP($D30,ListaCharlas!$B:$I,7,FALSE))=0,"",VLOOKUP($D30,ListaCharlas!$B:$I,7,FALSE))</f>
        <v>530</v>
      </c>
    </row>
    <row r="31" spans="1:9" ht="31" x14ac:dyDescent="0.35">
      <c r="A31">
        <v>19</v>
      </c>
      <c r="B31" s="20" t="s">
        <v>341</v>
      </c>
      <c r="C31" s="27" t="s">
        <v>37</v>
      </c>
      <c r="D31" s="36" t="s">
        <v>280</v>
      </c>
      <c r="E31" s="21">
        <f>IF(LEN(VLOOKUP($D31,ListaCharlas!$B:$I,2,FALSE))=0,"",VLOOKUP($D31,ListaCharlas!$B:$I,2,FALSE))</f>
        <v>3</v>
      </c>
      <c r="F31" s="21" t="str">
        <f>IF(LEN(VLOOKUP($D31,ListaCharlas!$B:$I,3,FALSE))=0,"",VLOOKUP($D31,ListaCharlas!$B:$I,3,FALSE))</f>
        <v>9,33</v>
      </c>
      <c r="G31" s="21" t="str">
        <f>IF(LEN(VLOOKUP($D31,ListaCharlas!$B:$I,4,FALSE))=0,"",VLOOKUP($D31,ListaCharlas!$B:$I,4,FALSE))</f>
        <v>9,33</v>
      </c>
      <c r="H31" s="21">
        <f>IF(LEN(VLOOKUP($D31,ListaCharlas!$B:$I,6,FALSE))=0,"",VLOOKUP($D31,ListaCharlas!$B:$I,6,FALSE))</f>
        <v>45</v>
      </c>
      <c r="I31" s="39">
        <f>IF(LEN(VLOOKUP($D31,ListaCharlas!$B:$I,7,FALSE))=0,"",VLOOKUP($D31,ListaCharlas!$B:$I,7,FALSE))</f>
        <v>237</v>
      </c>
    </row>
    <row r="32" spans="1:9" x14ac:dyDescent="0.35">
      <c r="A32">
        <v>20</v>
      </c>
      <c r="B32" s="20" t="s">
        <v>341</v>
      </c>
      <c r="C32" s="27" t="s">
        <v>37</v>
      </c>
      <c r="D32" s="37" t="s">
        <v>313</v>
      </c>
      <c r="E32" s="21" t="str">
        <f>IF(LEN(VLOOKUP($D32,ListaCharlas!$B:$I,2,FALSE))=0,"",VLOOKUP($D32,ListaCharlas!$B:$I,2,FALSE))</f>
        <v/>
      </c>
      <c r="F32" s="21" t="str">
        <f>IF(LEN(VLOOKUP($D32,ListaCharlas!$B:$I,3,FALSE))=0,"",VLOOKUP($D32,ListaCharlas!$B:$I,3,FALSE))</f>
        <v/>
      </c>
      <c r="G32" s="21" t="str">
        <f>IF(LEN(VLOOKUP($D32,ListaCharlas!$B:$I,4,FALSE))=0,"",VLOOKUP($D32,ListaCharlas!$B:$I,4,FALSE))</f>
        <v/>
      </c>
      <c r="H32" s="21">
        <f>IF(LEN(VLOOKUP($D32,ListaCharlas!$B:$I,6,FALSE))=0,"",VLOOKUP($D32,ListaCharlas!$B:$I,6,FALSE))</f>
        <v>36</v>
      </c>
      <c r="I32" s="39">
        <f>IF(LEN(VLOOKUP($D32,ListaCharlas!$B:$I,7,FALSE))=0,"",VLOOKUP($D32,ListaCharlas!$B:$I,7,FALSE))</f>
        <v>41</v>
      </c>
    </row>
    <row r="33" spans="1:9" x14ac:dyDescent="0.35">
      <c r="A33">
        <v>21</v>
      </c>
      <c r="B33" s="20" t="s">
        <v>341</v>
      </c>
      <c r="C33" s="27" t="s">
        <v>37</v>
      </c>
      <c r="D33" s="45" t="s">
        <v>107</v>
      </c>
      <c r="E33" s="21">
        <f>IF(LEN(VLOOKUP($D33,ListaCharlas!$B:$I,2,FALSE))=0,"",VLOOKUP($D33,ListaCharlas!$B:$I,2,FALSE))</f>
        <v>6</v>
      </c>
      <c r="F33" s="21" t="str">
        <f>IF(LEN(VLOOKUP($D33,ListaCharlas!$B:$I,3,FALSE))=0,"",VLOOKUP($D33,ListaCharlas!$B:$I,3,FALSE))</f>
        <v>8,5</v>
      </c>
      <c r="G33" s="21" t="str">
        <f>IF(LEN(VLOOKUP($D33,ListaCharlas!$B:$I,4,FALSE))=0,"",VLOOKUP($D33,ListaCharlas!$B:$I,4,FALSE))</f>
        <v>9,33</v>
      </c>
      <c r="H33" s="21">
        <f>IF(LEN(VLOOKUP($D33,ListaCharlas!$B:$I,6,FALSE))=0,"",VLOOKUP($D33,ListaCharlas!$B:$I,6,FALSE))</f>
        <v>15</v>
      </c>
      <c r="I33" s="39" t="str">
        <f>IF(LEN(VLOOKUP($D33,ListaCharlas!$B:$I,7,FALSE))=0,"",VLOOKUP($D33,ListaCharlas!$B:$I,7,FALSE))</f>
        <v/>
      </c>
    </row>
    <row r="34" spans="1:9" ht="31" x14ac:dyDescent="0.35">
      <c r="A34">
        <v>22</v>
      </c>
      <c r="B34" s="20" t="s">
        <v>341</v>
      </c>
      <c r="C34" s="27" t="s">
        <v>37</v>
      </c>
      <c r="D34" s="36" t="s">
        <v>259</v>
      </c>
      <c r="E34" s="21" t="str">
        <f>IF(LEN(VLOOKUP($D34,ListaCharlas!$B:$I,2,FALSE))=0,"",VLOOKUP($D34,ListaCharlas!$B:$I,2,FALSE))</f>
        <v/>
      </c>
      <c r="F34" s="21" t="str">
        <f>IF(LEN(VLOOKUP($D34,ListaCharlas!$B:$I,3,FALSE))=0,"",VLOOKUP($D34,ListaCharlas!$B:$I,3,FALSE))</f>
        <v/>
      </c>
      <c r="G34" s="21" t="str">
        <f>IF(LEN(VLOOKUP($D34,ListaCharlas!$B:$I,4,FALSE))=0,"",VLOOKUP($D34,ListaCharlas!$B:$I,4,FALSE))</f>
        <v/>
      </c>
      <c r="H34" s="21">
        <f>IF(LEN(VLOOKUP($D34,ListaCharlas!$B:$I,6,FALSE))=0,"",VLOOKUP($D34,ListaCharlas!$B:$I,6,FALSE))</f>
        <v>214</v>
      </c>
      <c r="I34" s="39">
        <f>IF(LEN(VLOOKUP($D34,ListaCharlas!$B:$I,7,FALSE))=0,"",VLOOKUP($D34,ListaCharlas!$B:$I,7,FALSE))</f>
        <v>540</v>
      </c>
    </row>
    <row r="35" spans="1:9" x14ac:dyDescent="0.35">
      <c r="A35">
        <v>23</v>
      </c>
      <c r="B35" s="20" t="s">
        <v>341</v>
      </c>
      <c r="C35" s="27" t="s">
        <v>11</v>
      </c>
      <c r="D35" s="36" t="s">
        <v>12</v>
      </c>
      <c r="E35" s="21" t="str">
        <f>IF(LEN(VLOOKUP($D35,ListaCharlas!$B:$I,2,FALSE))=0,"",VLOOKUP($D35,ListaCharlas!$B:$I,2,FALSE))</f>
        <v/>
      </c>
      <c r="F35" s="21" t="str">
        <f>IF(LEN(VLOOKUP($D35,ListaCharlas!$B:$I,3,FALSE))=0,"",VLOOKUP($D35,ListaCharlas!$B:$I,3,FALSE))</f>
        <v/>
      </c>
      <c r="G35" s="21" t="str">
        <f>IF(LEN(VLOOKUP($D35,ListaCharlas!$B:$I,4,FALSE))=0,"",VLOOKUP($D35,ListaCharlas!$B:$I,4,FALSE))</f>
        <v/>
      </c>
      <c r="H35" s="21">
        <f>IF(LEN(VLOOKUP($D35,ListaCharlas!$B:$I,6,FALSE))=0,"",VLOOKUP($D35,ListaCharlas!$B:$I,6,FALSE))</f>
        <v>348</v>
      </c>
      <c r="I35" s="39" t="str">
        <f>IF(LEN(VLOOKUP($D35,ListaCharlas!$B:$I,7,FALSE))=0,"",VLOOKUP($D35,ListaCharlas!$B:$I,7,FALSE))</f>
        <v/>
      </c>
    </row>
    <row r="36" spans="1:9" x14ac:dyDescent="0.35">
      <c r="A36">
        <v>24</v>
      </c>
      <c r="B36" s="20" t="s">
        <v>341</v>
      </c>
      <c r="C36" s="27" t="s">
        <v>11</v>
      </c>
      <c r="D36" s="36" t="s">
        <v>17</v>
      </c>
      <c r="E36" s="21" t="str">
        <f>IF(LEN(VLOOKUP($D36,ListaCharlas!$B:$I,2,FALSE))=0,"",VLOOKUP($D36,ListaCharlas!$B:$I,2,FALSE))</f>
        <v/>
      </c>
      <c r="F36" s="21" t="str">
        <f>IF(LEN(VLOOKUP($D36,ListaCharlas!$B:$I,3,FALSE))=0,"",VLOOKUP($D36,ListaCharlas!$B:$I,3,FALSE))</f>
        <v/>
      </c>
      <c r="G36" s="21" t="str">
        <f>IF(LEN(VLOOKUP($D36,ListaCharlas!$B:$I,4,FALSE))=0,"",VLOOKUP($D36,ListaCharlas!$B:$I,4,FALSE))</f>
        <v/>
      </c>
      <c r="H36" s="21">
        <f>IF(LEN(VLOOKUP($D36,ListaCharlas!$B:$I,6,FALSE))=0,"",VLOOKUP($D36,ListaCharlas!$B:$I,6,FALSE))</f>
        <v>320</v>
      </c>
      <c r="I36" s="39" t="str">
        <f>IF(LEN(VLOOKUP($D36,ListaCharlas!$B:$I,7,FALSE))=0,"",VLOOKUP($D36,ListaCharlas!$B:$I,7,FALSE))</f>
        <v/>
      </c>
    </row>
    <row r="37" spans="1:9" x14ac:dyDescent="0.35">
      <c r="A37">
        <v>25</v>
      </c>
      <c r="B37" s="20" t="s">
        <v>341</v>
      </c>
      <c r="C37" s="27" t="s">
        <v>27</v>
      </c>
      <c r="D37" s="36" t="s">
        <v>41</v>
      </c>
      <c r="E37" s="21">
        <f>IF(LEN(VLOOKUP($D37,ListaCharlas!$B:$I,2,FALSE))=0,"",VLOOKUP($D37,ListaCharlas!$B:$I,2,FALSE))</f>
        <v>13</v>
      </c>
      <c r="F37" s="21" t="str">
        <f>IF(LEN(VLOOKUP($D37,ListaCharlas!$B:$I,3,FALSE))=0,"",VLOOKUP($D37,ListaCharlas!$B:$I,3,FALSE))</f>
        <v>3,5</v>
      </c>
      <c r="G37" s="21" t="str">
        <f>IF(LEN(VLOOKUP($D37,ListaCharlas!$B:$I,4,FALSE))=0,"",VLOOKUP($D37,ListaCharlas!$B:$I,4,FALSE))</f>
        <v/>
      </c>
      <c r="H37" s="21">
        <f>IF(LEN(VLOOKUP($D37,ListaCharlas!$B:$I,6,FALSE))=0,"",VLOOKUP($D37,ListaCharlas!$B:$I,6,FALSE))</f>
        <v>298</v>
      </c>
      <c r="I37" s="39" t="str">
        <f>IF(LEN(VLOOKUP($D37,ListaCharlas!$B:$I,7,FALSE))=0,"",VLOOKUP($D37,ListaCharlas!$B:$I,7,FALSE))</f>
        <v/>
      </c>
    </row>
    <row r="38" spans="1:9" ht="31" x14ac:dyDescent="0.35">
      <c r="A38">
        <v>26</v>
      </c>
      <c r="B38" s="20" t="s">
        <v>341</v>
      </c>
      <c r="C38" s="27" t="s">
        <v>27</v>
      </c>
      <c r="D38" s="36" t="s">
        <v>206</v>
      </c>
      <c r="E38" s="21">
        <f>IF(LEN(VLOOKUP($D38,ListaCharlas!$B:$I,2,FALSE))=0,"",VLOOKUP($D38,ListaCharlas!$B:$I,2,FALSE))</f>
        <v>9</v>
      </c>
      <c r="F38" s="21">
        <f>IF(LEN(VLOOKUP($D38,ListaCharlas!$B:$I,3,FALSE))=0,"",VLOOKUP($D38,ListaCharlas!$B:$I,3,FALSE))</f>
        <v>9</v>
      </c>
      <c r="G38" s="21" t="str">
        <f>IF(LEN(VLOOKUP($D38,ListaCharlas!$B:$I,4,FALSE))=0,"",VLOOKUP($D38,ListaCharlas!$B:$I,4,FALSE))</f>
        <v>8,78</v>
      </c>
      <c r="H38" s="21">
        <f>IF(LEN(VLOOKUP($D38,ListaCharlas!$B:$I,6,FALSE))=0,"",VLOOKUP($D38,ListaCharlas!$B:$I,6,FALSE))</f>
        <v>41</v>
      </c>
      <c r="I38" s="39">
        <f>IF(LEN(VLOOKUP($D38,ListaCharlas!$B:$I,7,FALSE))=0,"",VLOOKUP($D38,ListaCharlas!$B:$I,7,FALSE))</f>
        <v>387</v>
      </c>
    </row>
    <row r="39" spans="1:9" x14ac:dyDescent="0.35">
      <c r="A39">
        <v>27</v>
      </c>
      <c r="B39" s="20" t="s">
        <v>341</v>
      </c>
      <c r="C39" s="27" t="s">
        <v>27</v>
      </c>
      <c r="D39" s="36" t="s">
        <v>28</v>
      </c>
      <c r="E39" s="21" t="str">
        <f>IF(LEN(VLOOKUP($D39,ListaCharlas!$B:$I,2,FALSE))=0,"",VLOOKUP($D39,ListaCharlas!$B:$I,2,FALSE))</f>
        <v/>
      </c>
      <c r="F39" s="21" t="str">
        <f>IF(LEN(VLOOKUP($D39,ListaCharlas!$B:$I,3,FALSE))=0,"",VLOOKUP($D39,ListaCharlas!$B:$I,3,FALSE))</f>
        <v/>
      </c>
      <c r="G39" s="21" t="str">
        <f>IF(LEN(VLOOKUP($D39,ListaCharlas!$B:$I,4,FALSE))=0,"",VLOOKUP($D39,ListaCharlas!$B:$I,4,FALSE))</f>
        <v/>
      </c>
      <c r="H39" s="21" t="str">
        <f>IF(LEN(VLOOKUP($D39,ListaCharlas!$B:$I,6,FALSE))=0,"",VLOOKUP($D39,ListaCharlas!$B:$I,6,FALSE))</f>
        <v/>
      </c>
      <c r="I39" s="39" t="str">
        <f>IF(LEN(VLOOKUP($D39,ListaCharlas!$B:$I,7,FALSE))=0,"",VLOOKUP($D39,ListaCharlas!$B:$I,7,FALSE))</f>
        <v/>
      </c>
    </row>
    <row r="40" spans="1:9" x14ac:dyDescent="0.35">
      <c r="A40">
        <v>28</v>
      </c>
      <c r="B40" s="20" t="s">
        <v>341</v>
      </c>
      <c r="C40" s="27" t="s">
        <v>27</v>
      </c>
      <c r="D40" s="36" t="s">
        <v>29</v>
      </c>
      <c r="E40" s="21" t="str">
        <f>IF(LEN(VLOOKUP($D40,ListaCharlas!$B:$I,2,FALSE))=0,"",VLOOKUP($D40,ListaCharlas!$B:$I,2,FALSE))</f>
        <v/>
      </c>
      <c r="F40" s="21" t="str">
        <f>IF(LEN(VLOOKUP($D40,ListaCharlas!$B:$I,3,FALSE))=0,"",VLOOKUP($D40,ListaCharlas!$B:$I,3,FALSE))</f>
        <v/>
      </c>
      <c r="G40" s="21" t="str">
        <f>IF(LEN(VLOOKUP($D40,ListaCharlas!$B:$I,4,FALSE))=0,"",VLOOKUP($D40,ListaCharlas!$B:$I,4,FALSE))</f>
        <v/>
      </c>
      <c r="H40" s="21">
        <f>IF(LEN(VLOOKUP($D40,ListaCharlas!$B:$I,6,FALSE))=0,"",VLOOKUP($D40,ListaCharlas!$B:$I,6,FALSE))</f>
        <v>189</v>
      </c>
      <c r="I40" s="39" t="str">
        <f>IF(LEN(VLOOKUP($D40,ListaCharlas!$B:$I,7,FALSE))=0,"",VLOOKUP($D40,ListaCharlas!$B:$I,7,FALSE))</f>
        <v/>
      </c>
    </row>
    <row r="41" spans="1:9" x14ac:dyDescent="0.35">
      <c r="A41">
        <v>29</v>
      </c>
      <c r="B41" s="20" t="s">
        <v>341</v>
      </c>
      <c r="C41" s="27" t="s">
        <v>27</v>
      </c>
      <c r="D41" s="36" t="s">
        <v>30</v>
      </c>
      <c r="E41" s="21" t="str">
        <f>IF(LEN(VLOOKUP($D41,ListaCharlas!$B:$I,2,FALSE))=0,"",VLOOKUP($D41,ListaCharlas!$B:$I,2,FALSE))</f>
        <v/>
      </c>
      <c r="F41" s="21" t="str">
        <f>IF(LEN(VLOOKUP($D41,ListaCharlas!$B:$I,3,FALSE))=0,"",VLOOKUP($D41,ListaCharlas!$B:$I,3,FALSE))</f>
        <v/>
      </c>
      <c r="G41" s="21" t="str">
        <f>IF(LEN(VLOOKUP($D41,ListaCharlas!$B:$I,4,FALSE))=0,"",VLOOKUP($D41,ListaCharlas!$B:$I,4,FALSE))</f>
        <v/>
      </c>
      <c r="H41" s="21">
        <f>IF(LEN(VLOOKUP($D41,ListaCharlas!$B:$I,6,FALSE))=0,"",VLOOKUP($D41,ListaCharlas!$B:$I,6,FALSE))</f>
        <v>277</v>
      </c>
      <c r="I41" s="39" t="str">
        <f>IF(LEN(VLOOKUP($D41,ListaCharlas!$B:$I,7,FALSE))=0,"",VLOOKUP($D41,ListaCharlas!$B:$I,7,FALSE))</f>
        <v/>
      </c>
    </row>
    <row r="42" spans="1:9" x14ac:dyDescent="0.35">
      <c r="A42">
        <v>30</v>
      </c>
      <c r="B42" s="20" t="s">
        <v>341</v>
      </c>
      <c r="C42" s="27" t="s">
        <v>27</v>
      </c>
      <c r="D42" s="36" t="s">
        <v>31</v>
      </c>
      <c r="E42" s="21" t="str">
        <f>IF(LEN(VLOOKUP($D42,ListaCharlas!$B:$I,2,FALSE))=0,"",VLOOKUP($D42,ListaCharlas!$B:$I,2,FALSE))</f>
        <v/>
      </c>
      <c r="F42" s="21" t="str">
        <f>IF(LEN(VLOOKUP($D42,ListaCharlas!$B:$I,3,FALSE))=0,"",VLOOKUP($D42,ListaCharlas!$B:$I,3,FALSE))</f>
        <v/>
      </c>
      <c r="G42" s="21" t="str">
        <f>IF(LEN(VLOOKUP($D42,ListaCharlas!$B:$I,4,FALSE))=0,"",VLOOKUP($D42,ListaCharlas!$B:$I,4,FALSE))</f>
        <v/>
      </c>
      <c r="H42" s="21">
        <f>IF(LEN(VLOOKUP($D42,ListaCharlas!$B:$I,6,FALSE))=0,"",VLOOKUP($D42,ListaCharlas!$B:$I,6,FALSE))</f>
        <v>200</v>
      </c>
      <c r="I42" s="39" t="str">
        <f>IF(LEN(VLOOKUP($D42,ListaCharlas!$B:$I,7,FALSE))=0,"",VLOOKUP($D42,ListaCharlas!$B:$I,7,FALSE))</f>
        <v/>
      </c>
    </row>
    <row r="43" spans="1:9" x14ac:dyDescent="0.35">
      <c r="A43">
        <v>31</v>
      </c>
      <c r="B43" s="20" t="s">
        <v>341</v>
      </c>
      <c r="C43" s="27" t="s">
        <v>27</v>
      </c>
      <c r="D43" s="36" t="s">
        <v>32</v>
      </c>
      <c r="E43" s="21" t="str">
        <f>IF(LEN(VLOOKUP($D43,ListaCharlas!$B:$I,2,FALSE))=0,"",VLOOKUP($D43,ListaCharlas!$B:$I,2,FALSE))</f>
        <v/>
      </c>
      <c r="F43" s="21" t="str">
        <f>IF(LEN(VLOOKUP($D43,ListaCharlas!$B:$I,3,FALSE))=0,"",VLOOKUP($D43,ListaCharlas!$B:$I,3,FALSE))</f>
        <v/>
      </c>
      <c r="G43" s="21" t="str">
        <f>IF(LEN(VLOOKUP($D43,ListaCharlas!$B:$I,4,FALSE))=0,"",VLOOKUP($D43,ListaCharlas!$B:$I,4,FALSE))</f>
        <v/>
      </c>
      <c r="H43" s="21">
        <f>IF(LEN(VLOOKUP($D43,ListaCharlas!$B:$I,6,FALSE))=0,"",VLOOKUP($D43,ListaCharlas!$B:$I,6,FALSE))</f>
        <v>208</v>
      </c>
      <c r="I43" s="39" t="str">
        <f>IF(LEN(VLOOKUP($D43,ListaCharlas!$B:$I,7,FALSE))=0,"",VLOOKUP($D43,ListaCharlas!$B:$I,7,FALSE))</f>
        <v/>
      </c>
    </row>
    <row r="44" spans="1:9" x14ac:dyDescent="0.35">
      <c r="A44">
        <v>32</v>
      </c>
      <c r="B44" s="20" t="s">
        <v>341</v>
      </c>
      <c r="C44" s="27" t="s">
        <v>20</v>
      </c>
      <c r="D44" s="36" t="s">
        <v>235</v>
      </c>
      <c r="E44" s="21">
        <f>IF(LEN(VLOOKUP($D44,ListaCharlas!$B:$I,2,FALSE))=0,"",VLOOKUP($D44,ListaCharlas!$B:$I,2,FALSE))</f>
        <v>80</v>
      </c>
      <c r="F44" s="21">
        <f>IF(LEN(VLOOKUP($D44,ListaCharlas!$B:$I,3,FALSE))=0,"",VLOOKUP($D44,ListaCharlas!$B:$I,3,FALSE))</f>
        <v>9.06</v>
      </c>
      <c r="G44" s="21">
        <f>IF(LEN(VLOOKUP($D44,ListaCharlas!$B:$I,4,FALSE))=0,"",VLOOKUP($D44,ListaCharlas!$B:$I,4,FALSE))</f>
        <v>9.11</v>
      </c>
      <c r="H44" s="21">
        <f>IF(LEN(VLOOKUP($D44,ListaCharlas!$B:$I,6,FALSE))=0,"",VLOOKUP($D44,ListaCharlas!$B:$I,6,FALSE))</f>
        <v>22</v>
      </c>
      <c r="I44" s="39">
        <f>IF(LEN(VLOOKUP($D44,ListaCharlas!$B:$I,7,FALSE))=0,"",VLOOKUP($D44,ListaCharlas!$B:$I,7,FALSE))</f>
        <v>401</v>
      </c>
    </row>
    <row r="45" spans="1:9" ht="30.65" customHeight="1" x14ac:dyDescent="0.35">
      <c r="A45">
        <v>33</v>
      </c>
      <c r="B45" s="20" t="s">
        <v>341</v>
      </c>
      <c r="C45" s="27" t="s">
        <v>20</v>
      </c>
      <c r="D45" s="36" t="s">
        <v>74</v>
      </c>
      <c r="E45" s="21">
        <f>IF(LEN(VLOOKUP($D45,ListaCharlas!$B:$I,2,FALSE))=0,"",VLOOKUP($D45,ListaCharlas!$B:$I,2,FALSE))</f>
        <v>1</v>
      </c>
      <c r="F45" s="21" t="str">
        <f>IF(LEN(VLOOKUP($D45,ListaCharlas!$B:$I,3,FALSE))=0,"",VLOOKUP($D45,ListaCharlas!$B:$I,3,FALSE))</f>
        <v>8,00</v>
      </c>
      <c r="G45" s="21" t="str">
        <f>IF(LEN(VLOOKUP($D45,ListaCharlas!$B:$I,4,FALSE))=0,"",VLOOKUP($D45,ListaCharlas!$B:$I,4,FALSE))</f>
        <v/>
      </c>
      <c r="H45" s="21">
        <f>IF(LEN(VLOOKUP($D45,ListaCharlas!$B:$I,6,FALSE))=0,"",VLOOKUP($D45,ListaCharlas!$B:$I,6,FALSE))</f>
        <v>564</v>
      </c>
      <c r="I45" s="39">
        <f>IF(LEN(VLOOKUP($D45,ListaCharlas!$B:$I,7,FALSE))=0,"",VLOOKUP($D45,ListaCharlas!$B:$I,7,FALSE))</f>
        <v>626</v>
      </c>
    </row>
    <row r="46" spans="1:9" ht="46.5" x14ac:dyDescent="0.35">
      <c r="A46">
        <v>34</v>
      </c>
      <c r="B46" s="20" t="s">
        <v>341</v>
      </c>
      <c r="C46" s="27" t="s">
        <v>20</v>
      </c>
      <c r="D46" s="36" t="s">
        <v>98</v>
      </c>
      <c r="E46" s="21">
        <f>IF(LEN(VLOOKUP($D46,ListaCharlas!$B:$I,2,FALSE))=0,"",VLOOKUP($D46,ListaCharlas!$B:$I,2,FALSE))</f>
        <v>19</v>
      </c>
      <c r="F46" s="21" t="str">
        <f>IF(LEN(VLOOKUP($D46,ListaCharlas!$B:$I,3,FALSE))=0,"",VLOOKUP($D46,ListaCharlas!$B:$I,3,FALSE))</f>
        <v>8,21</v>
      </c>
      <c r="G46" s="21" t="str">
        <f>IF(LEN(VLOOKUP($D46,ListaCharlas!$B:$I,4,FALSE))=0,"",VLOOKUP($D46,ListaCharlas!$B:$I,4,FALSE))</f>
        <v>8,32</v>
      </c>
      <c r="H46" s="21">
        <f>IF(LEN(VLOOKUP($D46,ListaCharlas!$B:$I,6,FALSE))=0,"",VLOOKUP($D46,ListaCharlas!$B:$I,6,FALSE))</f>
        <v>191</v>
      </c>
      <c r="I46" s="39" t="str">
        <f>IF(LEN(VLOOKUP($D46,ListaCharlas!$B:$I,7,FALSE))=0,"",VLOOKUP($D46,ListaCharlas!$B:$I,7,FALSE))</f>
        <v/>
      </c>
    </row>
    <row r="47" spans="1:9" x14ac:dyDescent="0.35">
      <c r="A47">
        <v>35</v>
      </c>
      <c r="B47" s="20" t="s">
        <v>341</v>
      </c>
      <c r="C47" s="27" t="s">
        <v>20</v>
      </c>
      <c r="D47" s="36" t="s">
        <v>269</v>
      </c>
      <c r="E47" s="21">
        <f>IF(LEN(VLOOKUP($D47,ListaCharlas!$B:$I,2,FALSE))=0,"",VLOOKUP($D47,ListaCharlas!$B:$I,2,FALSE))</f>
        <v>14</v>
      </c>
      <c r="F47" s="21">
        <f>IF(LEN(VLOOKUP($D47,ListaCharlas!$B:$I,3,FALSE))=0,"",VLOOKUP($D47,ListaCharlas!$B:$I,3,FALSE))</f>
        <v>9.07</v>
      </c>
      <c r="G47" s="21">
        <f>IF(LEN(VLOOKUP($D47,ListaCharlas!$B:$I,4,FALSE))=0,"",VLOOKUP($D47,ListaCharlas!$B:$I,4,FALSE))</f>
        <v>9.43</v>
      </c>
      <c r="H47" s="21">
        <f>IF(LEN(VLOOKUP($D47,ListaCharlas!$B:$I,6,FALSE))=0,"",VLOOKUP($D47,ListaCharlas!$B:$I,6,FALSE))</f>
        <v>25</v>
      </c>
      <c r="I47" s="39">
        <f>IF(LEN(VLOOKUP($D47,ListaCharlas!$B:$I,7,FALSE))=0,"",VLOOKUP($D47,ListaCharlas!$B:$I,7,FALSE))</f>
        <v>106</v>
      </c>
    </row>
    <row r="48" spans="1:9" x14ac:dyDescent="0.35">
      <c r="A48">
        <v>36</v>
      </c>
      <c r="B48" s="20" t="s">
        <v>341</v>
      </c>
      <c r="C48" s="27" t="s">
        <v>20</v>
      </c>
      <c r="D48" s="36" t="s">
        <v>112</v>
      </c>
      <c r="E48" s="21" t="str">
        <f>IF(LEN(VLOOKUP($D48,ListaCharlas!$B:$I,2,FALSE))=0,"",VLOOKUP($D48,ListaCharlas!$B:$I,2,FALSE))</f>
        <v/>
      </c>
      <c r="F48" s="21" t="str">
        <f>IF(LEN(VLOOKUP($D48,ListaCharlas!$B:$I,3,FALSE))=0,"",VLOOKUP($D48,ListaCharlas!$B:$I,3,FALSE))</f>
        <v/>
      </c>
      <c r="G48" s="21" t="str">
        <f>IF(LEN(VLOOKUP($D48,ListaCharlas!$B:$I,4,FALSE))=0,"",VLOOKUP($D48,ListaCharlas!$B:$I,4,FALSE))</f>
        <v/>
      </c>
      <c r="H48" s="21">
        <f>IF(LEN(VLOOKUP($D48,ListaCharlas!$B:$I,6,FALSE))=0,"",VLOOKUP($D48,ListaCharlas!$B:$I,6,FALSE))</f>
        <v>13</v>
      </c>
      <c r="I48" s="39" t="str">
        <f>IF(LEN(VLOOKUP($D48,ListaCharlas!$B:$I,7,FALSE))=0,"",VLOOKUP($D48,ListaCharlas!$B:$I,7,FALSE))</f>
        <v/>
      </c>
    </row>
    <row r="49" spans="1:9" x14ac:dyDescent="0.35">
      <c r="A49">
        <v>37</v>
      </c>
      <c r="B49" s="20" t="s">
        <v>341</v>
      </c>
      <c r="C49" s="27" t="s">
        <v>20</v>
      </c>
      <c r="D49" s="36" t="s">
        <v>237</v>
      </c>
      <c r="E49" s="21">
        <f>IF(LEN(VLOOKUP($D49,ListaCharlas!$B:$I,2,FALSE))=0,"",VLOOKUP($D49,ListaCharlas!$B:$I,2,FALSE))</f>
        <v>20</v>
      </c>
      <c r="F49" s="21">
        <f>IF(LEN(VLOOKUP($D49,ListaCharlas!$B:$I,3,FALSE))=0,"",VLOOKUP($D49,ListaCharlas!$B:$I,3,FALSE))</f>
        <v>10</v>
      </c>
      <c r="G49" s="21">
        <f>IF(LEN(VLOOKUP($D49,ListaCharlas!$B:$I,4,FALSE))=0,"",VLOOKUP($D49,ListaCharlas!$B:$I,4,FALSE))</f>
        <v>8.5</v>
      </c>
      <c r="H49" s="21">
        <f>IF(LEN(VLOOKUP($D49,ListaCharlas!$B:$I,6,FALSE))=0,"",VLOOKUP($D49,ListaCharlas!$B:$I,6,FALSE))</f>
        <v>21</v>
      </c>
      <c r="I49" s="39">
        <f>IF(LEN(VLOOKUP($D49,ListaCharlas!$B:$I,7,FALSE))=0,"",VLOOKUP($D49,ListaCharlas!$B:$I,7,FALSE))</f>
        <v>753</v>
      </c>
    </row>
    <row r="50" spans="1:9" x14ac:dyDescent="0.35">
      <c r="A50">
        <v>38</v>
      </c>
      <c r="B50" s="20" t="s">
        <v>341</v>
      </c>
      <c r="C50" s="27" t="s">
        <v>20</v>
      </c>
      <c r="D50" s="36" t="s">
        <v>97</v>
      </c>
      <c r="E50" s="21" t="str">
        <f>IF(LEN(VLOOKUP($D50,ListaCharlas!$B:$I,2,FALSE))=0,"",VLOOKUP($D50,ListaCharlas!$B:$I,2,FALSE))</f>
        <v/>
      </c>
      <c r="F50" s="21" t="str">
        <f>IF(LEN(VLOOKUP($D50,ListaCharlas!$B:$I,3,FALSE))=0,"",VLOOKUP($D50,ListaCharlas!$B:$I,3,FALSE))</f>
        <v/>
      </c>
      <c r="G50" s="21" t="str">
        <f>IF(LEN(VLOOKUP($D50,ListaCharlas!$B:$I,4,FALSE))=0,"",VLOOKUP($D50,ListaCharlas!$B:$I,4,FALSE))</f>
        <v/>
      </c>
      <c r="H50" s="21">
        <f>IF(LEN(VLOOKUP($D50,ListaCharlas!$B:$I,6,FALSE))=0,"",VLOOKUP($D50,ListaCharlas!$B:$I,6,FALSE))</f>
        <v>172</v>
      </c>
      <c r="I50" s="39" t="str">
        <f>IF(LEN(VLOOKUP($D50,ListaCharlas!$B:$I,7,FALSE))=0,"",VLOOKUP($D50,ListaCharlas!$B:$I,7,FALSE))</f>
        <v/>
      </c>
    </row>
    <row r="51" spans="1:9" ht="31" x14ac:dyDescent="0.35">
      <c r="A51">
        <v>39</v>
      </c>
      <c r="B51" s="20" t="s">
        <v>341</v>
      </c>
      <c r="C51" s="27" t="s">
        <v>20</v>
      </c>
      <c r="D51" s="36" t="s">
        <v>236</v>
      </c>
      <c r="E51" s="21">
        <f>IF(LEN(VLOOKUP($D51,ListaCharlas!$B:$I,2,FALSE))=0,"",VLOOKUP($D51,ListaCharlas!$B:$I,2,FALSE))</f>
        <v>30</v>
      </c>
      <c r="F51" s="21">
        <f>IF(LEN(VLOOKUP($D51,ListaCharlas!$B:$I,3,FALSE))=0,"",VLOOKUP($D51,ListaCharlas!$B:$I,3,FALSE))</f>
        <v>11</v>
      </c>
      <c r="G51" s="21">
        <f>IF(LEN(VLOOKUP($D51,ListaCharlas!$B:$I,4,FALSE))=0,"",VLOOKUP($D51,ListaCharlas!$B:$I,4,FALSE))</f>
        <v>8.09</v>
      </c>
      <c r="H51" s="21">
        <f>IF(LEN(VLOOKUP($D51,ListaCharlas!$B:$I,6,FALSE))=0,"",VLOOKUP($D51,ListaCharlas!$B:$I,6,FALSE))</f>
        <v>25</v>
      </c>
      <c r="I51" s="39">
        <f>IF(LEN(VLOOKUP($D51,ListaCharlas!$B:$I,7,FALSE))=0,"",VLOOKUP($D51,ListaCharlas!$B:$I,7,FALSE))</f>
        <v>568</v>
      </c>
    </row>
    <row r="52" spans="1:9" x14ac:dyDescent="0.35">
      <c r="A52">
        <v>40</v>
      </c>
      <c r="B52" s="20" t="s">
        <v>341</v>
      </c>
      <c r="C52" s="27" t="s">
        <v>20</v>
      </c>
      <c r="D52" s="36" t="s">
        <v>120</v>
      </c>
      <c r="E52" s="21" t="str">
        <f>IF(LEN(VLOOKUP($D52,ListaCharlas!$B:$I,2,FALSE))=0,"",VLOOKUP($D52,ListaCharlas!$B:$I,2,FALSE))</f>
        <v/>
      </c>
      <c r="F52" s="21" t="str">
        <f>IF(LEN(VLOOKUP($D52,ListaCharlas!$B:$I,3,FALSE))=0,"",VLOOKUP($D52,ListaCharlas!$B:$I,3,FALSE))</f>
        <v/>
      </c>
      <c r="G52" s="21" t="str">
        <f>IF(LEN(VLOOKUP($D52,ListaCharlas!$B:$I,4,FALSE))=0,"",VLOOKUP($D52,ListaCharlas!$B:$I,4,FALSE))</f>
        <v/>
      </c>
      <c r="H52" s="21">
        <f>IF(LEN(VLOOKUP($D52,ListaCharlas!$B:$I,6,FALSE))=0,"",VLOOKUP($D52,ListaCharlas!$B:$I,6,FALSE))</f>
        <v>24</v>
      </c>
      <c r="I52" s="39" t="str">
        <f>IF(LEN(VLOOKUP($D52,ListaCharlas!$B:$I,7,FALSE))=0,"",VLOOKUP($D52,ListaCharlas!$B:$I,7,FALSE))</f>
        <v/>
      </c>
    </row>
    <row r="53" spans="1:9" x14ac:dyDescent="0.35">
      <c r="A53">
        <v>41</v>
      </c>
      <c r="B53" s="20" t="s">
        <v>341</v>
      </c>
      <c r="C53" s="27" t="s">
        <v>6</v>
      </c>
      <c r="D53" s="36" t="s">
        <v>268</v>
      </c>
      <c r="E53" s="21">
        <f>IF(LEN(VLOOKUP($D53,ListaCharlas!$B:$I,2,FALSE))=0,"",VLOOKUP($D53,ListaCharlas!$B:$I,2,FALSE))</f>
        <v>11</v>
      </c>
      <c r="F53" s="21">
        <f>IF(LEN(VLOOKUP($D53,ListaCharlas!$B:$I,3,FALSE))=0,"",VLOOKUP($D53,ListaCharlas!$B:$I,3,FALSE))</f>
        <v>9.64</v>
      </c>
      <c r="G53" s="21">
        <f>IF(LEN(VLOOKUP($D53,ListaCharlas!$B:$I,4,FALSE))=0,"",VLOOKUP($D53,ListaCharlas!$B:$I,4,FALSE))</f>
        <v>9.82</v>
      </c>
      <c r="H53" s="21">
        <f>IF(LEN(VLOOKUP($D53,ListaCharlas!$B:$I,6,FALSE))=0,"",VLOOKUP($D53,ListaCharlas!$B:$I,6,FALSE))</f>
        <v>30</v>
      </c>
      <c r="I53" s="39">
        <f>IF(LEN(VLOOKUP($D53,ListaCharlas!$B:$I,7,FALSE))=0,"",VLOOKUP($D53,ListaCharlas!$B:$I,7,FALSE))</f>
        <v>157</v>
      </c>
    </row>
    <row r="54" spans="1:9" ht="31" x14ac:dyDescent="0.35">
      <c r="A54">
        <v>42</v>
      </c>
      <c r="B54" s="20" t="s">
        <v>341</v>
      </c>
      <c r="C54" s="27" t="s">
        <v>6</v>
      </c>
      <c r="D54" s="36" t="s">
        <v>69</v>
      </c>
      <c r="E54" s="21">
        <f>IF(LEN(VLOOKUP($D54,ListaCharlas!$B:$I,2,FALSE))=0,"",VLOOKUP($D54,ListaCharlas!$B:$I,2,FALSE))</f>
        <v>6</v>
      </c>
      <c r="F54" s="21" t="str">
        <f>IF(LEN(VLOOKUP($D54,ListaCharlas!$B:$I,3,FALSE))=0,"",VLOOKUP($D54,ListaCharlas!$B:$I,3,FALSE))</f>
        <v>7,50</v>
      </c>
      <c r="G54" s="21" t="str">
        <f>IF(LEN(VLOOKUP($D54,ListaCharlas!$B:$I,4,FALSE))=0,"",VLOOKUP($D54,ListaCharlas!$B:$I,4,FALSE))</f>
        <v/>
      </c>
      <c r="H54" s="21">
        <f>IF(LEN(VLOOKUP($D54,ListaCharlas!$B:$I,6,FALSE))=0,"",VLOOKUP($D54,ListaCharlas!$B:$I,6,FALSE))</f>
        <v>290</v>
      </c>
      <c r="I54" s="39" t="str">
        <f>IF(LEN(VLOOKUP($D54,ListaCharlas!$B:$I,7,FALSE))=0,"",VLOOKUP($D54,ListaCharlas!$B:$I,7,FALSE))</f>
        <v/>
      </c>
    </row>
    <row r="55" spans="1:9" ht="31" x14ac:dyDescent="0.35">
      <c r="A55">
        <v>43</v>
      </c>
      <c r="B55" s="20" t="s">
        <v>341</v>
      </c>
      <c r="C55" s="27" t="s">
        <v>6</v>
      </c>
      <c r="D55" s="36" t="s">
        <v>55</v>
      </c>
      <c r="E55" s="21">
        <f>IF(LEN(VLOOKUP($D55,ListaCharlas!$B:$I,2,FALSE))=0,"",VLOOKUP($D55,ListaCharlas!$B:$I,2,FALSE))</f>
        <v>13</v>
      </c>
      <c r="F55" s="21" t="str">
        <f>IF(LEN(VLOOKUP($D55,ListaCharlas!$B:$I,3,FALSE))=0,"",VLOOKUP($D55,ListaCharlas!$B:$I,3,FALSE))</f>
        <v>8,9</v>
      </c>
      <c r="G55" s="21" t="str">
        <f>IF(LEN(VLOOKUP($D55,ListaCharlas!$B:$I,4,FALSE))=0,"",VLOOKUP($D55,ListaCharlas!$B:$I,4,FALSE))</f>
        <v/>
      </c>
      <c r="H55" s="21">
        <f>IF(LEN(VLOOKUP($D55,ListaCharlas!$B:$I,6,FALSE))=0,"",VLOOKUP($D55,ListaCharlas!$B:$I,6,FALSE))</f>
        <v>179</v>
      </c>
      <c r="I55" s="39">
        <f>IF(LEN(VLOOKUP($D55,ListaCharlas!$B:$I,7,FALSE))=0,"",VLOOKUP($D55,ListaCharlas!$B:$I,7,FALSE))</f>
        <v>145</v>
      </c>
    </row>
    <row r="56" spans="1:9" x14ac:dyDescent="0.35">
      <c r="A56">
        <v>44</v>
      </c>
      <c r="B56" s="20" t="s">
        <v>341</v>
      </c>
      <c r="C56" s="27" t="s">
        <v>6</v>
      </c>
      <c r="D56" s="36" t="s">
        <v>242</v>
      </c>
      <c r="E56" s="21">
        <f>IF(LEN(VLOOKUP($D56,ListaCharlas!$B:$I,2,FALSE))=0,"",VLOOKUP($D56,ListaCharlas!$B:$I,2,FALSE))</f>
        <v>11</v>
      </c>
      <c r="F56" s="21" t="str">
        <f>IF(LEN(VLOOKUP($D56,ListaCharlas!$B:$I,3,FALSE))=0,"",VLOOKUP($D56,ListaCharlas!$B:$I,3,FALSE))</f>
        <v>9,27</v>
      </c>
      <c r="G56" s="21" t="str">
        <f>IF(LEN(VLOOKUP($D56,ListaCharlas!$B:$I,4,FALSE))=0,"",VLOOKUP($D56,ListaCharlas!$B:$I,4,FALSE))</f>
        <v>9,27</v>
      </c>
      <c r="H56" s="21">
        <f>IF(LEN(VLOOKUP($D56,ListaCharlas!$B:$I,6,FALSE))=0,"",VLOOKUP($D56,ListaCharlas!$B:$I,6,FALSE))</f>
        <v>15</v>
      </c>
      <c r="I56" s="39">
        <f>IF(LEN(VLOOKUP($D56,ListaCharlas!$B:$I,7,FALSE))=0,"",VLOOKUP($D56,ListaCharlas!$B:$I,7,FALSE))</f>
        <v>160</v>
      </c>
    </row>
    <row r="57" spans="1:9" ht="46.5" x14ac:dyDescent="0.35">
      <c r="A57">
        <v>45</v>
      </c>
      <c r="B57" s="20" t="s">
        <v>341</v>
      </c>
      <c r="C57" s="27" t="s">
        <v>6</v>
      </c>
      <c r="D57" s="36" t="s">
        <v>261</v>
      </c>
      <c r="E57" s="21">
        <f>IF(LEN(VLOOKUP($D57,ListaCharlas!$B:$I,2,FALSE))=0,"",VLOOKUP($D57,ListaCharlas!$B:$I,2,FALSE))</f>
        <v>11</v>
      </c>
      <c r="F57" s="21" t="str">
        <f>IF(LEN(VLOOKUP($D57,ListaCharlas!$B:$I,3,FALSE))=0,"",VLOOKUP($D57,ListaCharlas!$B:$I,3,FALSE))</f>
        <v>8,55</v>
      </c>
      <c r="G57" s="21" t="str">
        <f>IF(LEN(VLOOKUP($D57,ListaCharlas!$B:$I,4,FALSE))=0,"",VLOOKUP($D57,ListaCharlas!$B:$I,4,FALSE))</f>
        <v>7,55</v>
      </c>
      <c r="H57" s="21">
        <f>IF(LEN(VLOOKUP($D57,ListaCharlas!$B:$I,6,FALSE))=0,"",VLOOKUP($D57,ListaCharlas!$B:$I,6,FALSE))</f>
        <v>230</v>
      </c>
      <c r="I57" s="39" t="str">
        <f>IF(LEN(VLOOKUP($D57,ListaCharlas!$B:$I,7,FALSE))=0,"",VLOOKUP($D57,ListaCharlas!$B:$I,7,FALSE))</f>
        <v/>
      </c>
    </row>
    <row r="58" spans="1:9" x14ac:dyDescent="0.35">
      <c r="A58">
        <v>46</v>
      </c>
      <c r="B58" s="20" t="s">
        <v>341</v>
      </c>
      <c r="C58" s="27" t="s">
        <v>6</v>
      </c>
      <c r="D58" s="36" t="s">
        <v>184</v>
      </c>
      <c r="E58" s="21" t="str">
        <f>IF(LEN(VLOOKUP($D58,ListaCharlas!$B:$I,2,FALSE))=0,"",VLOOKUP($D58,ListaCharlas!$B:$I,2,FALSE))</f>
        <v/>
      </c>
      <c r="F58" s="21" t="str">
        <f>IF(LEN(VLOOKUP($D58,ListaCharlas!$B:$I,3,FALSE))=0,"",VLOOKUP($D58,ListaCharlas!$B:$I,3,FALSE))</f>
        <v/>
      </c>
      <c r="G58" s="21" t="str">
        <f>IF(LEN(VLOOKUP($D58,ListaCharlas!$B:$I,4,FALSE))=0,"",VLOOKUP($D58,ListaCharlas!$B:$I,4,FALSE))</f>
        <v/>
      </c>
      <c r="H58" s="21">
        <f>IF(LEN(VLOOKUP($D58,ListaCharlas!$B:$I,6,FALSE))=0,"",VLOOKUP($D58,ListaCharlas!$B:$I,6,FALSE))</f>
        <v>10</v>
      </c>
      <c r="I58" s="39" t="str">
        <f>IF(LEN(VLOOKUP($D58,ListaCharlas!$B:$I,7,FALSE))=0,"",VLOOKUP($D58,ListaCharlas!$B:$I,7,FALSE))</f>
        <v/>
      </c>
    </row>
    <row r="59" spans="1:9" ht="31" x14ac:dyDescent="0.35">
      <c r="A59">
        <v>47</v>
      </c>
      <c r="B59" s="20" t="s">
        <v>341</v>
      </c>
      <c r="C59" s="27" t="s">
        <v>6</v>
      </c>
      <c r="D59" s="36" t="s">
        <v>54</v>
      </c>
      <c r="E59" s="21">
        <f>IF(LEN(VLOOKUP($D59,ListaCharlas!$B:$I,2,FALSE))=0,"",VLOOKUP($D59,ListaCharlas!$B:$I,2,FALSE))</f>
        <v>8</v>
      </c>
      <c r="F59" s="21" t="str">
        <f>IF(LEN(VLOOKUP($D59,ListaCharlas!$B:$I,3,FALSE))=0,"",VLOOKUP($D59,ListaCharlas!$B:$I,3,FALSE))</f>
        <v>6,3</v>
      </c>
      <c r="G59" s="21" t="str">
        <f>IF(LEN(VLOOKUP($D59,ListaCharlas!$B:$I,4,FALSE))=0,"",VLOOKUP($D59,ListaCharlas!$B:$I,4,FALSE))</f>
        <v/>
      </c>
      <c r="H59" s="21">
        <f>IF(LEN(VLOOKUP($D59,ListaCharlas!$B:$I,6,FALSE))=0,"",VLOOKUP($D59,ListaCharlas!$B:$I,6,FALSE))</f>
        <v>179</v>
      </c>
      <c r="I59" s="39">
        <f>IF(LEN(VLOOKUP($D59,ListaCharlas!$B:$I,7,FALSE))=0,"",VLOOKUP($D59,ListaCharlas!$B:$I,7,FALSE))</f>
        <v>809</v>
      </c>
    </row>
    <row r="60" spans="1:9" x14ac:dyDescent="0.35">
      <c r="A60">
        <v>48</v>
      </c>
      <c r="B60" s="20" t="s">
        <v>341</v>
      </c>
      <c r="C60" s="27" t="s">
        <v>6</v>
      </c>
      <c r="D60" s="36" t="s">
        <v>201</v>
      </c>
      <c r="E60" s="21">
        <f>IF(LEN(VLOOKUP($D60,ListaCharlas!$B:$I,2,FALSE))=0,"",VLOOKUP($D60,ListaCharlas!$B:$I,2,FALSE))</f>
        <v>11</v>
      </c>
      <c r="F60" s="21" t="str">
        <f>IF(LEN(VLOOKUP($D60,ListaCharlas!$B:$I,3,FALSE))=0,"",VLOOKUP($D60,ListaCharlas!$B:$I,3,FALSE))</f>
        <v>9,55</v>
      </c>
      <c r="G60" s="21" t="str">
        <f>IF(LEN(VLOOKUP($D60,ListaCharlas!$B:$I,4,FALSE))=0,"",VLOOKUP($D60,ListaCharlas!$B:$I,4,FALSE))</f>
        <v>9,64</v>
      </c>
      <c r="H60" s="21">
        <f>IF(LEN(VLOOKUP($D60,ListaCharlas!$B:$I,6,FALSE))=0,"",VLOOKUP($D60,ListaCharlas!$B:$I,6,FALSE))</f>
        <v>30</v>
      </c>
      <c r="I60" s="39">
        <f>IF(LEN(VLOOKUP($D60,ListaCharlas!$B:$I,7,FALSE))=0,"",VLOOKUP($D60,ListaCharlas!$B:$I,7,FALSE))</f>
        <v>509</v>
      </c>
    </row>
    <row r="61" spans="1:9" ht="31" x14ac:dyDescent="0.35">
      <c r="A61">
        <v>49</v>
      </c>
      <c r="B61" s="20" t="s">
        <v>341</v>
      </c>
      <c r="C61" s="27" t="s">
        <v>6</v>
      </c>
      <c r="D61" s="36" t="s">
        <v>121</v>
      </c>
      <c r="E61" s="21" t="str">
        <f>IF(LEN(VLOOKUP($D61,ListaCharlas!$B:$I,2,FALSE))=0,"",VLOOKUP($D61,ListaCharlas!$B:$I,2,FALSE))</f>
        <v/>
      </c>
      <c r="F61" s="21" t="str">
        <f>IF(LEN(VLOOKUP($D61,ListaCharlas!$B:$I,3,FALSE))=0,"",VLOOKUP($D61,ListaCharlas!$B:$I,3,FALSE))</f>
        <v/>
      </c>
      <c r="G61" s="21" t="str">
        <f>IF(LEN(VLOOKUP($D61,ListaCharlas!$B:$I,4,FALSE))=0,"",VLOOKUP($D61,ListaCharlas!$B:$I,4,FALSE))</f>
        <v/>
      </c>
      <c r="H61" s="21">
        <f>IF(LEN(VLOOKUP($D61,ListaCharlas!$B:$I,6,FALSE))=0,"",VLOOKUP($D61,ListaCharlas!$B:$I,6,FALSE))</f>
        <v>225</v>
      </c>
      <c r="I61" s="39" t="str">
        <f>IF(LEN(VLOOKUP($D61,ListaCharlas!$B:$I,7,FALSE))=0,"",VLOOKUP($D61,ListaCharlas!$B:$I,7,FALSE))</f>
        <v/>
      </c>
    </row>
    <row r="62" spans="1:9" x14ac:dyDescent="0.35">
      <c r="A62">
        <v>50</v>
      </c>
      <c r="B62" s="20" t="s">
        <v>341</v>
      </c>
      <c r="C62" s="27" t="s">
        <v>6</v>
      </c>
      <c r="D62" s="36" t="s">
        <v>33</v>
      </c>
      <c r="E62" s="21" t="str">
        <f>IF(LEN(VLOOKUP($D62,ListaCharlas!$B:$I,2,FALSE))=0,"",VLOOKUP($D62,ListaCharlas!$B:$I,2,FALSE))</f>
        <v/>
      </c>
      <c r="F62" s="21" t="str">
        <f>IF(LEN(VLOOKUP($D62,ListaCharlas!$B:$I,3,FALSE))=0,"",VLOOKUP($D62,ListaCharlas!$B:$I,3,FALSE))</f>
        <v/>
      </c>
      <c r="G62" s="21" t="str">
        <f>IF(LEN(VLOOKUP($D62,ListaCharlas!$B:$I,4,FALSE))=0,"",VLOOKUP($D62,ListaCharlas!$B:$I,4,FALSE))</f>
        <v/>
      </c>
      <c r="H62" s="21">
        <f>IF(LEN(VLOOKUP($D62,ListaCharlas!$B:$I,6,FALSE))=0,"",VLOOKUP($D62,ListaCharlas!$B:$I,6,FALSE))</f>
        <v>149</v>
      </c>
      <c r="I62" s="39" t="str">
        <f>IF(LEN(VLOOKUP($D62,ListaCharlas!$B:$I,7,FALSE))=0,"",VLOOKUP($D62,ListaCharlas!$B:$I,7,FALSE))</f>
        <v/>
      </c>
    </row>
    <row r="63" spans="1:9" x14ac:dyDescent="0.35">
      <c r="A63">
        <v>51</v>
      </c>
      <c r="B63" s="20" t="s">
        <v>341</v>
      </c>
      <c r="C63" s="27" t="s">
        <v>6</v>
      </c>
      <c r="D63" s="36" t="s">
        <v>7</v>
      </c>
      <c r="E63" s="21" t="str">
        <f>IF(LEN(VLOOKUP($D63,ListaCharlas!$B:$I,2,FALSE))=0,"",VLOOKUP($D63,ListaCharlas!$B:$I,2,FALSE))</f>
        <v/>
      </c>
      <c r="F63" s="21" t="str">
        <f>IF(LEN(VLOOKUP($D63,ListaCharlas!$B:$I,3,FALSE))=0,"",VLOOKUP($D63,ListaCharlas!$B:$I,3,FALSE))</f>
        <v/>
      </c>
      <c r="G63" s="21" t="str">
        <f>IF(LEN(VLOOKUP($D63,ListaCharlas!$B:$I,4,FALSE))=0,"",VLOOKUP($D63,ListaCharlas!$B:$I,4,FALSE))</f>
        <v/>
      </c>
      <c r="H63" s="21">
        <f>IF(LEN(VLOOKUP($D63,ListaCharlas!$B:$I,6,FALSE))=0,"",VLOOKUP($D63,ListaCharlas!$B:$I,6,FALSE))</f>
        <v>155</v>
      </c>
      <c r="I63" s="39" t="str">
        <f>IF(LEN(VLOOKUP($D63,ListaCharlas!$B:$I,7,FALSE))=0,"",VLOOKUP($D63,ListaCharlas!$B:$I,7,FALSE))</f>
        <v/>
      </c>
    </row>
    <row r="64" spans="1:9" x14ac:dyDescent="0.35">
      <c r="A64">
        <v>52</v>
      </c>
      <c r="B64" s="20" t="s">
        <v>341</v>
      </c>
      <c r="C64" s="27" t="s">
        <v>228</v>
      </c>
      <c r="D64" s="36" t="s">
        <v>238</v>
      </c>
      <c r="E64" s="21">
        <f>IF(LEN(VLOOKUP($D64,ListaCharlas!$B:$I,2,FALSE))=0,"",VLOOKUP($D64,ListaCharlas!$B:$I,2,FALSE))</f>
        <v>15</v>
      </c>
      <c r="F64" s="21">
        <f>IF(LEN(VLOOKUP($D64,ListaCharlas!$B:$I,3,FALSE))=0,"",VLOOKUP($D64,ListaCharlas!$B:$I,3,FALSE))</f>
        <v>8</v>
      </c>
      <c r="G64" s="21">
        <f>IF(LEN(VLOOKUP($D64,ListaCharlas!$B:$I,4,FALSE))=0,"",VLOOKUP($D64,ListaCharlas!$B:$I,4,FALSE))</f>
        <v>9.5</v>
      </c>
      <c r="H64" s="21" t="str">
        <f>IF(LEN(VLOOKUP($D64,ListaCharlas!$B:$I,6,FALSE))=0,"",VLOOKUP($D64,ListaCharlas!$B:$I,6,FALSE))</f>
        <v/>
      </c>
      <c r="I64" s="39" t="str">
        <f>IF(LEN(VLOOKUP($D64,ListaCharlas!$B:$I,7,FALSE))=0,"",VLOOKUP($D64,ListaCharlas!$B:$I,7,FALSE))</f>
        <v/>
      </c>
    </row>
    <row r="65" spans="1:9" x14ac:dyDescent="0.35">
      <c r="A65">
        <v>53</v>
      </c>
      <c r="B65" s="20" t="s">
        <v>341</v>
      </c>
      <c r="C65" s="27" t="s">
        <v>228</v>
      </c>
      <c r="D65" s="36" t="s">
        <v>224</v>
      </c>
      <c r="E65" s="21">
        <f>IF(LEN(VLOOKUP($D65,ListaCharlas!$B:$I,2,FALSE))=0,"",VLOOKUP($D65,ListaCharlas!$B:$I,2,FALSE))</f>
        <v>18</v>
      </c>
      <c r="F65" s="21">
        <f>IF(LEN(VLOOKUP($D65,ListaCharlas!$B:$I,3,FALSE))=0,"",VLOOKUP($D65,ListaCharlas!$B:$I,3,FALSE))</f>
        <v>9.33</v>
      </c>
      <c r="G65" s="21">
        <f>IF(LEN(VLOOKUP($D65,ListaCharlas!$B:$I,4,FALSE))=0,"",VLOOKUP($D65,ListaCharlas!$B:$I,4,FALSE))</f>
        <v>9.67</v>
      </c>
      <c r="H65" s="21">
        <f>IF(LEN(VLOOKUP($D65,ListaCharlas!$B:$I,6,FALSE))=0,"",VLOOKUP($D65,ListaCharlas!$B:$I,6,FALSE))</f>
        <v>12</v>
      </c>
      <c r="I65" s="39">
        <f>IF(LEN(VLOOKUP($D65,ListaCharlas!$B:$I,7,FALSE))=0,"",VLOOKUP($D65,ListaCharlas!$B:$I,7,FALSE))</f>
        <v>177</v>
      </c>
    </row>
    <row r="66" spans="1:9" ht="31" x14ac:dyDescent="0.35">
      <c r="A66">
        <v>54</v>
      </c>
      <c r="B66" s="20" t="s">
        <v>341</v>
      </c>
      <c r="C66" s="27" t="s">
        <v>228</v>
      </c>
      <c r="D66" s="36" t="s">
        <v>94</v>
      </c>
      <c r="E66" s="21">
        <f>IF(LEN(VLOOKUP($D66,ListaCharlas!$B:$I,2,FALSE))=0,"",VLOOKUP($D66,ListaCharlas!$B:$I,2,FALSE))</f>
        <v>2</v>
      </c>
      <c r="F66" s="21">
        <f>IF(LEN(VLOOKUP($D66,ListaCharlas!$B:$I,3,FALSE))=0,"",VLOOKUP($D66,ListaCharlas!$B:$I,3,FALSE))</f>
        <v>7</v>
      </c>
      <c r="G66" s="21" t="str">
        <f>IF(LEN(VLOOKUP($D66,ListaCharlas!$B:$I,4,FALSE))=0,"",VLOOKUP($D66,ListaCharlas!$B:$I,4,FALSE))</f>
        <v/>
      </c>
      <c r="H66" s="21">
        <f>IF(LEN(VLOOKUP($D66,ListaCharlas!$B:$I,6,FALSE))=0,"",VLOOKUP($D66,ListaCharlas!$B:$I,6,FALSE))</f>
        <v>481</v>
      </c>
      <c r="I66" s="39">
        <f>IF(LEN(VLOOKUP($D66,ListaCharlas!$B:$I,7,FALSE))=0,"",VLOOKUP($D66,ListaCharlas!$B:$I,7,FALSE))</f>
        <v>4726</v>
      </c>
    </row>
    <row r="67" spans="1:9" x14ac:dyDescent="0.35">
      <c r="A67">
        <v>55</v>
      </c>
      <c r="B67" s="20" t="s">
        <v>341</v>
      </c>
      <c r="C67" s="27" t="s">
        <v>228</v>
      </c>
      <c r="D67" s="36" t="s">
        <v>81</v>
      </c>
      <c r="E67" s="21">
        <f>IF(LEN(VLOOKUP($D67,ListaCharlas!$B:$I,2,FALSE))=0,"",VLOOKUP($D67,ListaCharlas!$B:$I,2,FALSE))</f>
        <v>4</v>
      </c>
      <c r="F67" s="21" t="str">
        <f>IF(LEN(VLOOKUP($D67,ListaCharlas!$B:$I,3,FALSE))=0,"",VLOOKUP($D67,ListaCharlas!$B:$I,3,FALSE))</f>
        <v>8,25</v>
      </c>
      <c r="G67" s="21" t="str">
        <f>IF(LEN(VLOOKUP($D67,ListaCharlas!$B:$I,4,FALSE))=0,"",VLOOKUP($D67,ListaCharlas!$B:$I,4,FALSE))</f>
        <v/>
      </c>
      <c r="H67" s="21" t="str">
        <f>IF(LEN(VLOOKUP($D67,ListaCharlas!$B:$I,6,FALSE))=0,"",VLOOKUP($D67,ListaCharlas!$B:$I,6,FALSE))</f>
        <v/>
      </c>
      <c r="I67" s="39" t="str">
        <f>IF(LEN(VLOOKUP($D67,ListaCharlas!$B:$I,7,FALSE))=0,"",VLOOKUP($D67,ListaCharlas!$B:$I,7,FALSE))</f>
        <v/>
      </c>
    </row>
    <row r="68" spans="1:9" ht="31" x14ac:dyDescent="0.35">
      <c r="A68">
        <v>56</v>
      </c>
      <c r="B68" s="20" t="s">
        <v>341</v>
      </c>
      <c r="C68" s="27" t="s">
        <v>228</v>
      </c>
      <c r="D68" s="36" t="s">
        <v>84</v>
      </c>
      <c r="E68" s="21">
        <f>IF(LEN(VLOOKUP($D68,ListaCharlas!$B:$I,2,FALSE))=0,"",VLOOKUP($D68,ListaCharlas!$B:$I,2,FALSE))</f>
        <v>5</v>
      </c>
      <c r="F68" s="21" t="str">
        <f>IF(LEN(VLOOKUP($D68,ListaCharlas!$B:$I,3,FALSE))=0,"",VLOOKUP($D68,ListaCharlas!$B:$I,3,FALSE))</f>
        <v>9,4</v>
      </c>
      <c r="G68" s="21" t="str">
        <f>IF(LEN(VLOOKUP($D68,ListaCharlas!$B:$I,4,FALSE))=0,"",VLOOKUP($D68,ListaCharlas!$B:$I,4,FALSE))</f>
        <v/>
      </c>
      <c r="H68" s="21">
        <f>IF(LEN(VLOOKUP($D68,ListaCharlas!$B:$I,6,FALSE))=0,"",VLOOKUP($D68,ListaCharlas!$B:$I,6,FALSE))</f>
        <v>320</v>
      </c>
      <c r="I68" s="39">
        <f>IF(LEN(VLOOKUP($D68,ListaCharlas!$B:$I,7,FALSE))=0,"",VLOOKUP($D68,ListaCharlas!$B:$I,7,FALSE))</f>
        <v>557</v>
      </c>
    </row>
    <row r="69" spans="1:9" x14ac:dyDescent="0.35">
      <c r="A69">
        <v>57</v>
      </c>
      <c r="B69" s="20" t="s">
        <v>341</v>
      </c>
      <c r="C69" s="27" t="s">
        <v>228</v>
      </c>
      <c r="D69" s="36" t="s">
        <v>90</v>
      </c>
      <c r="E69" s="21">
        <f>IF(LEN(VLOOKUP($D69,ListaCharlas!$B:$I,2,FALSE))=0,"",VLOOKUP($D69,ListaCharlas!$B:$I,2,FALSE))</f>
        <v>8</v>
      </c>
      <c r="F69" s="21" t="str">
        <f>IF(LEN(VLOOKUP($D69,ListaCharlas!$B:$I,3,FALSE))=0,"",VLOOKUP($D69,ListaCharlas!$B:$I,3,FALSE))</f>
        <v>7,63</v>
      </c>
      <c r="G69" s="21" t="str">
        <f>IF(LEN(VLOOKUP($D69,ListaCharlas!$B:$I,4,FALSE))=0,"",VLOOKUP($D69,ListaCharlas!$B:$I,4,FALSE))</f>
        <v/>
      </c>
      <c r="H69" s="21">
        <f>IF(LEN(VLOOKUP($D69,ListaCharlas!$B:$I,6,FALSE))=0,"",VLOOKUP($D69,ListaCharlas!$B:$I,6,FALSE))</f>
        <v>1151</v>
      </c>
      <c r="I69" s="39">
        <f>IF(LEN(VLOOKUP($D69,ListaCharlas!$B:$I,7,FALSE))=0,"",VLOOKUP($D69,ListaCharlas!$B:$I,7,FALSE))</f>
        <v>594</v>
      </c>
    </row>
    <row r="70" spans="1:9" x14ac:dyDescent="0.35">
      <c r="A70">
        <v>58</v>
      </c>
      <c r="B70" s="20" t="s">
        <v>341</v>
      </c>
      <c r="C70" s="27" t="s">
        <v>228</v>
      </c>
      <c r="D70" s="36" t="s">
        <v>227</v>
      </c>
      <c r="E70" s="21">
        <f>IF(LEN(VLOOKUP($D70,ListaCharlas!$B:$I,2,FALSE))=0,"",VLOOKUP($D70,ListaCharlas!$B:$I,2,FALSE))</f>
        <v>13</v>
      </c>
      <c r="F70" s="21">
        <f>IF(LEN(VLOOKUP($D70,ListaCharlas!$B:$I,3,FALSE))=0,"",VLOOKUP($D70,ListaCharlas!$B:$I,3,FALSE))</f>
        <v>8.4600000000000009</v>
      </c>
      <c r="G70" s="21">
        <f>IF(LEN(VLOOKUP($D70,ListaCharlas!$B:$I,4,FALSE))=0,"",VLOOKUP($D70,ListaCharlas!$B:$I,4,FALSE))</f>
        <v>8.92</v>
      </c>
      <c r="H70" s="21">
        <f>IF(LEN(VLOOKUP($D70,ListaCharlas!$B:$I,6,FALSE))=0,"",VLOOKUP($D70,ListaCharlas!$B:$I,6,FALSE))</f>
        <v>13</v>
      </c>
      <c r="I70" s="39">
        <f>IF(LEN(VLOOKUP($D70,ListaCharlas!$B:$I,7,FALSE))=0,"",VLOOKUP($D70,ListaCharlas!$B:$I,7,FALSE))</f>
        <v>67</v>
      </c>
    </row>
    <row r="71" spans="1:9" ht="31" x14ac:dyDescent="0.35">
      <c r="A71">
        <v>59</v>
      </c>
      <c r="B71" s="20" t="s">
        <v>341</v>
      </c>
      <c r="C71" s="27" t="s">
        <v>228</v>
      </c>
      <c r="D71" s="36" t="s">
        <v>70</v>
      </c>
      <c r="E71" s="21">
        <f>IF(LEN(VLOOKUP($D71,ListaCharlas!$B:$I,2,FALSE))=0,"",VLOOKUP($D71,ListaCharlas!$B:$I,2,FALSE))</f>
        <v>6</v>
      </c>
      <c r="F71" s="21" t="str">
        <f>IF(LEN(VLOOKUP($D71,ListaCharlas!$B:$I,3,FALSE))=0,"",VLOOKUP($D71,ListaCharlas!$B:$I,3,FALSE))</f>
        <v>8,67</v>
      </c>
      <c r="G71" s="21" t="str">
        <f>IF(LEN(VLOOKUP($D71,ListaCharlas!$B:$I,4,FALSE))=0,"",VLOOKUP($D71,ListaCharlas!$B:$I,4,FALSE))</f>
        <v/>
      </c>
      <c r="H71" s="21">
        <f>IF(LEN(VLOOKUP($D71,ListaCharlas!$B:$I,6,FALSE))=0,"",VLOOKUP($D71,ListaCharlas!$B:$I,6,FALSE))</f>
        <v>1245</v>
      </c>
      <c r="I71" s="39">
        <f>IF(LEN(VLOOKUP($D71,ListaCharlas!$B:$I,7,FALSE))=0,"",VLOOKUP($D71,ListaCharlas!$B:$I,7,FALSE))</f>
        <v>1695</v>
      </c>
    </row>
    <row r="72" spans="1:9" ht="31" x14ac:dyDescent="0.35">
      <c r="A72">
        <v>60</v>
      </c>
      <c r="B72" s="20" t="s">
        <v>341</v>
      </c>
      <c r="C72" s="27" t="s">
        <v>228</v>
      </c>
      <c r="D72" s="36" t="s">
        <v>95</v>
      </c>
      <c r="E72" s="21">
        <f>IF(LEN(VLOOKUP($D72,ListaCharlas!$B:$I,2,FALSE))=0,"",VLOOKUP($D72,ListaCharlas!$B:$I,2,FALSE))</f>
        <v>3</v>
      </c>
      <c r="F72" s="21" t="str">
        <f>IF(LEN(VLOOKUP($D72,ListaCharlas!$B:$I,3,FALSE))=0,"",VLOOKUP($D72,ListaCharlas!$B:$I,3,FALSE))</f>
        <v>9,33</v>
      </c>
      <c r="G72" s="21" t="str">
        <f>IF(LEN(VLOOKUP($D72,ListaCharlas!$B:$I,4,FALSE))=0,"",VLOOKUP($D72,ListaCharlas!$B:$I,4,FALSE))</f>
        <v/>
      </c>
      <c r="H72" s="21">
        <f>IF(LEN(VLOOKUP($D72,ListaCharlas!$B:$I,6,FALSE))=0,"",VLOOKUP($D72,ListaCharlas!$B:$I,6,FALSE))</f>
        <v>152</v>
      </c>
      <c r="I72" s="39">
        <f>IF(LEN(VLOOKUP($D72,ListaCharlas!$B:$I,7,FALSE))=0,"",VLOOKUP($D72,ListaCharlas!$B:$I,7,FALSE))</f>
        <v>169</v>
      </c>
    </row>
    <row r="73" spans="1:9" x14ac:dyDescent="0.35">
      <c r="A73">
        <v>61</v>
      </c>
      <c r="B73" s="20" t="s">
        <v>341</v>
      </c>
      <c r="C73" s="27" t="s">
        <v>228</v>
      </c>
      <c r="D73" s="36" t="s">
        <v>105</v>
      </c>
      <c r="E73" s="21">
        <f>IF(LEN(VLOOKUP($D73,ListaCharlas!$B:$I,2,FALSE))=0,"",VLOOKUP($D73,ListaCharlas!$B:$I,2,FALSE))</f>
        <v>9</v>
      </c>
      <c r="F73" s="21" t="str">
        <f>IF(LEN(VLOOKUP($D73,ListaCharlas!$B:$I,3,FALSE))=0,"",VLOOKUP($D73,ListaCharlas!$B:$I,3,FALSE))</f>
        <v>8,56</v>
      </c>
      <c r="G73" s="21" t="str">
        <f>IF(LEN(VLOOKUP($D73,ListaCharlas!$B:$I,4,FALSE))=0,"",VLOOKUP($D73,ListaCharlas!$B:$I,4,FALSE))</f>
        <v>8,89</v>
      </c>
      <c r="H73" s="21">
        <f>IF(LEN(VLOOKUP($D73,ListaCharlas!$B:$I,6,FALSE))=0,"",VLOOKUP($D73,ListaCharlas!$B:$I,6,FALSE))</f>
        <v>224</v>
      </c>
      <c r="I73" s="39" t="str">
        <f>IF(LEN(VLOOKUP($D73,ListaCharlas!$B:$I,7,FALSE))=0,"",VLOOKUP($D73,ListaCharlas!$B:$I,7,FALSE))</f>
        <v/>
      </c>
    </row>
    <row r="74" spans="1:9" ht="31" x14ac:dyDescent="0.35">
      <c r="A74">
        <v>62</v>
      </c>
      <c r="B74" s="20" t="s">
        <v>341</v>
      </c>
      <c r="C74" s="27" t="s">
        <v>228</v>
      </c>
      <c r="D74" s="36" t="s">
        <v>60</v>
      </c>
      <c r="E74" s="21">
        <f>IF(LEN(VLOOKUP($D74,ListaCharlas!$B:$I,2,FALSE))=0,"",VLOOKUP($D74,ListaCharlas!$B:$I,2,FALSE))</f>
        <v>18</v>
      </c>
      <c r="F74" s="21" t="str">
        <f>IF(LEN(VLOOKUP($D74,ListaCharlas!$B:$I,3,FALSE))=0,"",VLOOKUP($D74,ListaCharlas!$B:$I,3,FALSE))</f>
        <v>8,7</v>
      </c>
      <c r="G74" s="21" t="str">
        <f>IF(LEN(VLOOKUP($D74,ListaCharlas!$B:$I,4,FALSE))=0,"",VLOOKUP($D74,ListaCharlas!$B:$I,4,FALSE))</f>
        <v/>
      </c>
      <c r="H74" s="21">
        <f>IF(LEN(VLOOKUP($D74,ListaCharlas!$B:$I,6,FALSE))=0,"",VLOOKUP($D74,ListaCharlas!$B:$I,6,FALSE))</f>
        <v>181</v>
      </c>
      <c r="I74" s="39">
        <f>IF(LEN(VLOOKUP($D74,ListaCharlas!$B:$I,7,FALSE))=0,"",VLOOKUP($D74,ListaCharlas!$B:$I,7,FALSE))</f>
        <v>446</v>
      </c>
    </row>
    <row r="75" spans="1:9" x14ac:dyDescent="0.35">
      <c r="A75">
        <v>63</v>
      </c>
      <c r="B75" s="20" t="s">
        <v>341</v>
      </c>
      <c r="C75" s="27" t="s">
        <v>228</v>
      </c>
      <c r="D75" s="36" t="s">
        <v>39</v>
      </c>
      <c r="E75" s="21" t="str">
        <f>IF(LEN(VLOOKUP($D75,ListaCharlas!$B:$I,2,FALSE))=0,"",VLOOKUP($D75,ListaCharlas!$B:$I,2,FALSE))</f>
        <v/>
      </c>
      <c r="F75" s="21" t="str">
        <f>IF(LEN(VLOOKUP($D75,ListaCharlas!$B:$I,3,FALSE))=0,"",VLOOKUP($D75,ListaCharlas!$B:$I,3,FALSE))</f>
        <v/>
      </c>
      <c r="G75" s="21" t="str">
        <f>IF(LEN(VLOOKUP($D75,ListaCharlas!$B:$I,4,FALSE))=0,"",VLOOKUP($D75,ListaCharlas!$B:$I,4,FALSE))</f>
        <v/>
      </c>
      <c r="H75" s="21">
        <f>IF(LEN(VLOOKUP($D75,ListaCharlas!$B:$I,6,FALSE))=0,"",VLOOKUP($D75,ListaCharlas!$B:$I,6,FALSE))</f>
        <v>1062</v>
      </c>
      <c r="I75" s="39">
        <f>IF(LEN(VLOOKUP($D75,ListaCharlas!$B:$I,7,FALSE))=0,"",VLOOKUP($D75,ListaCharlas!$B:$I,7,FALSE))</f>
        <v>857</v>
      </c>
    </row>
    <row r="76" spans="1:9" x14ac:dyDescent="0.35">
      <c r="A76">
        <v>64</v>
      </c>
      <c r="B76" s="20" t="s">
        <v>341</v>
      </c>
      <c r="C76" s="27" t="s">
        <v>228</v>
      </c>
      <c r="D76" s="36" t="s">
        <v>119</v>
      </c>
      <c r="E76" s="21" t="str">
        <f>IF(LEN(VLOOKUP($D76,ListaCharlas!$B:$I,2,FALSE))=0,"",VLOOKUP($D76,ListaCharlas!$B:$I,2,FALSE))</f>
        <v/>
      </c>
      <c r="F76" s="21" t="str">
        <f>IF(LEN(VLOOKUP($D76,ListaCharlas!$B:$I,3,FALSE))=0,"",VLOOKUP($D76,ListaCharlas!$B:$I,3,FALSE))</f>
        <v/>
      </c>
      <c r="G76" s="21" t="str">
        <f>IF(LEN(VLOOKUP($D76,ListaCharlas!$B:$I,4,FALSE))=0,"",VLOOKUP($D76,ListaCharlas!$B:$I,4,FALSE))</f>
        <v/>
      </c>
      <c r="H76" s="21" t="str">
        <f>IF(LEN(VLOOKUP($D76,ListaCharlas!$B:$I,6,FALSE))=0,"",VLOOKUP($D76,ListaCharlas!$B:$I,6,FALSE))</f>
        <v/>
      </c>
      <c r="I76" s="39" t="str">
        <f>IF(LEN(VLOOKUP($D76,ListaCharlas!$B:$I,7,FALSE))=0,"",VLOOKUP($D76,ListaCharlas!$B:$I,7,FALSE))</f>
        <v/>
      </c>
    </row>
    <row r="77" spans="1:9" x14ac:dyDescent="0.35">
      <c r="A77">
        <v>65</v>
      </c>
      <c r="B77" s="20" t="s">
        <v>341</v>
      </c>
      <c r="C77" s="27" t="s">
        <v>4</v>
      </c>
      <c r="D77" s="36" t="s">
        <v>71</v>
      </c>
      <c r="E77" s="21">
        <f>IF(LEN(VLOOKUP($D77,ListaCharlas!$B:$I,2,FALSE))=0,"",VLOOKUP($D77,ListaCharlas!$B:$I,2,FALSE))</f>
        <v>4</v>
      </c>
      <c r="F77" s="21" t="str">
        <f>IF(LEN(VLOOKUP($D77,ListaCharlas!$B:$I,3,FALSE))=0,"",VLOOKUP($D77,ListaCharlas!$B:$I,3,FALSE))</f>
        <v>5,50</v>
      </c>
      <c r="G77" s="21" t="str">
        <f>IF(LEN(VLOOKUP($D77,ListaCharlas!$B:$I,4,FALSE))=0,"",VLOOKUP($D77,ListaCharlas!$B:$I,4,FALSE))</f>
        <v/>
      </c>
      <c r="H77" s="21">
        <f>IF(LEN(VLOOKUP($D77,ListaCharlas!$B:$I,6,FALSE))=0,"",VLOOKUP($D77,ListaCharlas!$B:$I,6,FALSE))</f>
        <v>10</v>
      </c>
      <c r="I77" s="39" t="str">
        <f>IF(LEN(VLOOKUP($D77,ListaCharlas!$B:$I,7,FALSE))=0,"",VLOOKUP($D77,ListaCharlas!$B:$I,7,FALSE))</f>
        <v/>
      </c>
    </row>
    <row r="78" spans="1:9" x14ac:dyDescent="0.35">
      <c r="A78">
        <v>66</v>
      </c>
      <c r="B78" s="20" t="s">
        <v>341</v>
      </c>
      <c r="C78" s="27" t="s">
        <v>4</v>
      </c>
      <c r="D78" s="36" t="s">
        <v>215</v>
      </c>
      <c r="E78" s="21">
        <f>IF(LEN(VLOOKUP($D78,ListaCharlas!$B:$I,2,FALSE))=0,"",VLOOKUP($D78,ListaCharlas!$B:$I,2,FALSE))</f>
        <v>40</v>
      </c>
      <c r="F78" s="21">
        <f>IF(LEN(VLOOKUP($D78,ListaCharlas!$B:$I,3,FALSE))=0,"",VLOOKUP($D78,ListaCharlas!$B:$I,3,FALSE))</f>
        <v>8.92</v>
      </c>
      <c r="G78" s="21">
        <f>IF(LEN(VLOOKUP($D78,ListaCharlas!$B:$I,4,FALSE))=0,"",VLOOKUP($D78,ListaCharlas!$B:$I,4,FALSE))</f>
        <v>9.35</v>
      </c>
      <c r="H78" s="21">
        <f>IF(LEN(VLOOKUP($D78,ListaCharlas!$B:$I,6,FALSE))=0,"",VLOOKUP($D78,ListaCharlas!$B:$I,6,FALSE))</f>
        <v>10</v>
      </c>
      <c r="I78" s="39">
        <f>IF(LEN(VLOOKUP($D78,ListaCharlas!$B:$I,7,FALSE))=0,"",VLOOKUP($D78,ListaCharlas!$B:$I,7,FALSE))</f>
        <v>318</v>
      </c>
    </row>
    <row r="79" spans="1:9" ht="31" x14ac:dyDescent="0.35">
      <c r="A79">
        <v>67</v>
      </c>
      <c r="B79" s="20" t="s">
        <v>341</v>
      </c>
      <c r="C79" s="27" t="s">
        <v>4</v>
      </c>
      <c r="D79" s="36" t="s">
        <v>100</v>
      </c>
      <c r="E79" s="21">
        <f>IF(LEN(VLOOKUP($D79,ListaCharlas!$B:$I,2,FALSE))=0,"",VLOOKUP($D79,ListaCharlas!$B:$I,2,FALSE))</f>
        <v>12</v>
      </c>
      <c r="F79" s="21">
        <f>IF(LEN(VLOOKUP($D79,ListaCharlas!$B:$I,3,FALSE))=0,"",VLOOKUP($D79,ListaCharlas!$B:$I,3,FALSE))</f>
        <v>9</v>
      </c>
      <c r="G79" s="21" t="str">
        <f>IF(LEN(VLOOKUP($D79,ListaCharlas!$B:$I,4,FALSE))=0,"",VLOOKUP($D79,ListaCharlas!$B:$I,4,FALSE))</f>
        <v>8,75</v>
      </c>
      <c r="H79" s="21">
        <f>IF(LEN(VLOOKUP($D79,ListaCharlas!$B:$I,6,FALSE))=0,"",VLOOKUP($D79,ListaCharlas!$B:$I,6,FALSE))</f>
        <v>269</v>
      </c>
      <c r="I79" s="39" t="str">
        <f>IF(LEN(VLOOKUP($D79,ListaCharlas!$B:$I,7,FALSE))=0,"",VLOOKUP($D79,ListaCharlas!$B:$I,7,FALSE))</f>
        <v/>
      </c>
    </row>
    <row r="80" spans="1:9" x14ac:dyDescent="0.35">
      <c r="A80">
        <v>68</v>
      </c>
      <c r="B80" s="20" t="s">
        <v>341</v>
      </c>
      <c r="C80" s="27" t="s">
        <v>4</v>
      </c>
      <c r="D80" s="36" t="s">
        <v>217</v>
      </c>
      <c r="E80" s="21">
        <f>IF(LEN(VLOOKUP($D80,ListaCharlas!$B:$I,2,FALSE))=0,"",VLOOKUP($D80,ListaCharlas!$B:$I,2,FALSE))</f>
        <v>27</v>
      </c>
      <c r="F80" s="21">
        <f>IF(LEN(VLOOKUP($D80,ListaCharlas!$B:$I,3,FALSE))=0,"",VLOOKUP($D80,ListaCharlas!$B:$I,3,FALSE))</f>
        <v>8.18</v>
      </c>
      <c r="G80" s="21">
        <f>IF(LEN(VLOOKUP($D80,ListaCharlas!$B:$I,4,FALSE))=0,"",VLOOKUP($D80,ListaCharlas!$B:$I,4,FALSE))</f>
        <v>8.41</v>
      </c>
      <c r="H80" s="21">
        <f>IF(LEN(VLOOKUP($D80,ListaCharlas!$B:$I,6,FALSE))=0,"",VLOOKUP($D80,ListaCharlas!$B:$I,6,FALSE))</f>
        <v>32</v>
      </c>
      <c r="I80" s="39">
        <f>IF(LEN(VLOOKUP($D80,ListaCharlas!$B:$I,7,FALSE))=0,"",VLOOKUP($D80,ListaCharlas!$B:$I,7,FALSE))</f>
        <v>265</v>
      </c>
    </row>
    <row r="81" spans="1:9" x14ac:dyDescent="0.35">
      <c r="A81">
        <v>69</v>
      </c>
      <c r="B81" s="20" t="s">
        <v>341</v>
      </c>
      <c r="C81" s="27" t="s">
        <v>4</v>
      </c>
      <c r="D81" s="36" t="s">
        <v>72</v>
      </c>
      <c r="E81" s="21">
        <f>IF(LEN(VLOOKUP($D81,ListaCharlas!$B:$I,2,FALSE))=0,"",VLOOKUP($D81,ListaCharlas!$B:$I,2,FALSE))</f>
        <v>3</v>
      </c>
      <c r="F81" s="21" t="str">
        <f>IF(LEN(VLOOKUP($D81,ListaCharlas!$B:$I,3,FALSE))=0,"",VLOOKUP($D81,ListaCharlas!$B:$I,3,FALSE))</f>
        <v>9,00</v>
      </c>
      <c r="G81" s="21" t="str">
        <f>IF(LEN(VLOOKUP($D81,ListaCharlas!$B:$I,4,FALSE))=0,"",VLOOKUP($D81,ListaCharlas!$B:$I,4,FALSE))</f>
        <v/>
      </c>
      <c r="H81" s="21">
        <f>IF(LEN(VLOOKUP($D81,ListaCharlas!$B:$I,6,FALSE))=0,"",VLOOKUP($D81,ListaCharlas!$B:$I,6,FALSE))</f>
        <v>256</v>
      </c>
      <c r="I81" s="39">
        <f>IF(LEN(VLOOKUP($D81,ListaCharlas!$B:$I,7,FALSE))=0,"",VLOOKUP($D81,ListaCharlas!$B:$I,7,FALSE))</f>
        <v>4977</v>
      </c>
    </row>
    <row r="82" spans="1:9" x14ac:dyDescent="0.35">
      <c r="A82">
        <v>70</v>
      </c>
      <c r="B82" s="20" t="s">
        <v>341</v>
      </c>
      <c r="C82" s="27" t="s">
        <v>4</v>
      </c>
      <c r="D82" s="36" t="s">
        <v>93</v>
      </c>
      <c r="E82" s="21">
        <f>IF(LEN(VLOOKUP($D82,ListaCharlas!$B:$I,2,FALSE))=0,"",VLOOKUP($D82,ListaCharlas!$B:$I,2,FALSE))</f>
        <v>5</v>
      </c>
      <c r="F82" s="21" t="str">
        <f>IF(LEN(VLOOKUP($D82,ListaCharlas!$B:$I,3,FALSE))=0,"",VLOOKUP($D82,ListaCharlas!$B:$I,3,FALSE))</f>
        <v>9,8</v>
      </c>
      <c r="G82" s="21" t="str">
        <f>IF(LEN(VLOOKUP($D82,ListaCharlas!$B:$I,4,FALSE))=0,"",VLOOKUP($D82,ListaCharlas!$B:$I,4,FALSE))</f>
        <v/>
      </c>
      <c r="H82" s="21">
        <f>IF(LEN(VLOOKUP($D82,ListaCharlas!$B:$I,6,FALSE))=0,"",VLOOKUP($D82,ListaCharlas!$B:$I,6,FALSE))</f>
        <v>181</v>
      </c>
      <c r="I82" s="39">
        <f>IF(LEN(VLOOKUP($D82,ListaCharlas!$B:$I,7,FALSE))=0,"",VLOOKUP($D82,ListaCharlas!$B:$I,7,FALSE))</f>
        <v>264</v>
      </c>
    </row>
    <row r="83" spans="1:9" ht="31" x14ac:dyDescent="0.35">
      <c r="A83">
        <v>71</v>
      </c>
      <c r="B83" s="20" t="s">
        <v>341</v>
      </c>
      <c r="C83" s="27" t="s">
        <v>4</v>
      </c>
      <c r="D83" s="36" t="s">
        <v>220</v>
      </c>
      <c r="E83" s="21">
        <f>IF(LEN(VLOOKUP($D83,ListaCharlas!$B:$I,2,FALSE))=0,"",VLOOKUP($D83,ListaCharlas!$B:$I,2,FALSE))</f>
        <v>13</v>
      </c>
      <c r="F83" s="21" t="str">
        <f>IF(LEN(VLOOKUP($D83,ListaCharlas!$B:$I,3,FALSE))=0,"",VLOOKUP($D83,ListaCharlas!$B:$I,3,FALSE))</f>
        <v/>
      </c>
      <c r="G83" s="21" t="str">
        <f>IF(LEN(VLOOKUP($D83,ListaCharlas!$B:$I,4,FALSE))=0,"",VLOOKUP($D83,ListaCharlas!$B:$I,4,FALSE))</f>
        <v/>
      </c>
      <c r="H83" s="21">
        <f>IF(LEN(VLOOKUP($D83,ListaCharlas!$B:$I,6,FALSE))=0,"",VLOOKUP($D83,ListaCharlas!$B:$I,6,FALSE))</f>
        <v>68</v>
      </c>
      <c r="I83" s="39" t="str">
        <f>IF(LEN(VLOOKUP($D83,ListaCharlas!$B:$I,7,FALSE))=0,"",VLOOKUP($D83,ListaCharlas!$B:$I,7,FALSE))</f>
        <v/>
      </c>
    </row>
    <row r="84" spans="1:9" x14ac:dyDescent="0.35">
      <c r="A84">
        <v>72</v>
      </c>
      <c r="B84" s="20" t="s">
        <v>341</v>
      </c>
      <c r="C84" s="27" t="s">
        <v>4</v>
      </c>
      <c r="D84" s="36" t="s">
        <v>205</v>
      </c>
      <c r="E84" s="21">
        <f>IF(LEN(VLOOKUP($D84,ListaCharlas!$B:$I,2,FALSE))=0,"",VLOOKUP($D84,ListaCharlas!$B:$I,2,FALSE))</f>
        <v>8</v>
      </c>
      <c r="F84" s="21" t="str">
        <f>IF(LEN(VLOOKUP($D84,ListaCharlas!$B:$I,3,FALSE))=0,"",VLOOKUP($D84,ListaCharlas!$B:$I,3,FALSE))</f>
        <v>8,75</v>
      </c>
      <c r="G84" s="21" t="str">
        <f>IF(LEN(VLOOKUP($D84,ListaCharlas!$B:$I,4,FALSE))=0,"",VLOOKUP($D84,ListaCharlas!$B:$I,4,FALSE))</f>
        <v>9,38</v>
      </c>
      <c r="H84" s="21">
        <f>IF(LEN(VLOOKUP($D84,ListaCharlas!$B:$I,6,FALSE))=0,"",VLOOKUP($D84,ListaCharlas!$B:$I,6,FALSE))</f>
        <v>17</v>
      </c>
      <c r="I84" s="39">
        <f>IF(LEN(VLOOKUP($D84,ListaCharlas!$B:$I,7,FALSE))=0,"",VLOOKUP($D84,ListaCharlas!$B:$I,7,FALSE))</f>
        <v>230</v>
      </c>
    </row>
    <row r="85" spans="1:9" x14ac:dyDescent="0.35">
      <c r="A85">
        <v>73</v>
      </c>
      <c r="B85" s="20" t="s">
        <v>341</v>
      </c>
      <c r="C85" s="27" t="s">
        <v>4</v>
      </c>
      <c r="D85" s="36" t="s">
        <v>26</v>
      </c>
      <c r="E85" s="21" t="str">
        <f>IF(LEN(VLOOKUP($D85,ListaCharlas!$B:$I,2,FALSE))=0,"",VLOOKUP($D85,ListaCharlas!$B:$I,2,FALSE))</f>
        <v/>
      </c>
      <c r="F85" s="21" t="str">
        <f>IF(LEN(VLOOKUP($D85,ListaCharlas!$B:$I,3,FALSE))=0,"",VLOOKUP($D85,ListaCharlas!$B:$I,3,FALSE))</f>
        <v/>
      </c>
      <c r="G85" s="21" t="str">
        <f>IF(LEN(VLOOKUP($D85,ListaCharlas!$B:$I,4,FALSE))=0,"",VLOOKUP($D85,ListaCharlas!$B:$I,4,FALSE))</f>
        <v/>
      </c>
      <c r="H85" s="21">
        <f>IF(LEN(VLOOKUP($D85,ListaCharlas!$B:$I,6,FALSE))=0,"",VLOOKUP($D85,ListaCharlas!$B:$I,6,FALSE))</f>
        <v>46</v>
      </c>
      <c r="I85" s="39" t="str">
        <f>IF(LEN(VLOOKUP($D85,ListaCharlas!$B:$I,7,FALSE))=0,"",VLOOKUP($D85,ListaCharlas!$B:$I,7,FALSE))</f>
        <v/>
      </c>
    </row>
    <row r="86" spans="1:9" x14ac:dyDescent="0.35">
      <c r="A86">
        <v>74</v>
      </c>
      <c r="B86" s="20" t="s">
        <v>341</v>
      </c>
      <c r="C86" s="27" t="s">
        <v>4</v>
      </c>
      <c r="D86" s="36" t="s">
        <v>5</v>
      </c>
      <c r="E86" s="21" t="str">
        <f>IF(LEN(VLOOKUP($D86,ListaCharlas!$B:$I,2,FALSE))=0,"",VLOOKUP($D86,ListaCharlas!$B:$I,2,FALSE))</f>
        <v/>
      </c>
      <c r="F86" s="21" t="str">
        <f>IF(LEN(VLOOKUP($D86,ListaCharlas!$B:$I,3,FALSE))=0,"",VLOOKUP($D86,ListaCharlas!$B:$I,3,FALSE))</f>
        <v/>
      </c>
      <c r="G86" s="21" t="str">
        <f>IF(LEN(VLOOKUP($D86,ListaCharlas!$B:$I,4,FALSE))=0,"",VLOOKUP($D86,ListaCharlas!$B:$I,4,FALSE))</f>
        <v/>
      </c>
      <c r="H86" s="21">
        <f>IF(LEN(VLOOKUP($D86,ListaCharlas!$B:$I,6,FALSE))=0,"",VLOOKUP($D86,ListaCharlas!$B:$I,6,FALSE))</f>
        <v>1197</v>
      </c>
      <c r="I86" s="39" t="str">
        <f>IF(LEN(VLOOKUP($D86,ListaCharlas!$B:$I,7,FALSE))=0,"",VLOOKUP($D86,ListaCharlas!$B:$I,7,FALSE))</f>
        <v/>
      </c>
    </row>
    <row r="87" spans="1:9" ht="31" x14ac:dyDescent="0.35">
      <c r="A87">
        <v>75</v>
      </c>
      <c r="B87" s="20" t="s">
        <v>341</v>
      </c>
      <c r="C87" s="27" t="s">
        <v>4</v>
      </c>
      <c r="D87" s="36" t="s">
        <v>256</v>
      </c>
      <c r="E87" s="21" t="str">
        <f>IF(LEN(VLOOKUP($D87,ListaCharlas!$B:$I,2,FALSE))=0,"",VLOOKUP($D87,ListaCharlas!$B:$I,2,FALSE))</f>
        <v/>
      </c>
      <c r="F87" s="21" t="str">
        <f>IF(LEN(VLOOKUP($D87,ListaCharlas!$B:$I,3,FALSE))=0,"",VLOOKUP($D87,ListaCharlas!$B:$I,3,FALSE))</f>
        <v/>
      </c>
      <c r="G87" s="21" t="str">
        <f>IF(LEN(VLOOKUP($D87,ListaCharlas!$B:$I,4,FALSE))=0,"",VLOOKUP($D87,ListaCharlas!$B:$I,4,FALSE))</f>
        <v/>
      </c>
      <c r="H87" s="21">
        <f>IF(LEN(VLOOKUP($D87,ListaCharlas!$B:$I,6,FALSE))=0,"",VLOOKUP($D87,ListaCharlas!$B:$I,6,FALSE))</f>
        <v>302</v>
      </c>
      <c r="I87" s="39">
        <f>IF(LEN(VLOOKUP($D87,ListaCharlas!$B:$I,7,FALSE))=0,"",VLOOKUP($D87,ListaCharlas!$B:$I,7,FALSE))</f>
        <v>2147</v>
      </c>
    </row>
    <row r="88" spans="1:9" ht="46.5" x14ac:dyDescent="0.35">
      <c r="A88">
        <v>76</v>
      </c>
      <c r="B88" s="20" t="s">
        <v>341</v>
      </c>
      <c r="C88" s="27" t="s">
        <v>38</v>
      </c>
      <c r="D88" s="36" t="s">
        <v>248</v>
      </c>
      <c r="E88" s="21">
        <f>IF(LEN(VLOOKUP($D88,ListaCharlas!$B:$I,2,FALSE))=0,"",VLOOKUP($D88,ListaCharlas!$B:$I,2,FALSE))</f>
        <v>4</v>
      </c>
      <c r="F88" s="21" t="str">
        <f>IF(LEN(VLOOKUP($D88,ListaCharlas!$B:$I,3,FALSE))=0,"",VLOOKUP($D88,ListaCharlas!$B:$I,3,FALSE))</f>
        <v>9,25</v>
      </c>
      <c r="G88" s="21" t="str">
        <f>IF(LEN(VLOOKUP($D88,ListaCharlas!$B:$I,4,FALSE))=0,"",VLOOKUP($D88,ListaCharlas!$B:$I,4,FALSE))</f>
        <v>9,25</v>
      </c>
      <c r="H88" s="21" t="str">
        <f>IF(LEN(VLOOKUP($D88,ListaCharlas!$B:$I,6,FALSE))=0,"",VLOOKUP($D88,ListaCharlas!$B:$I,6,FALSE))</f>
        <v/>
      </c>
      <c r="I88" s="39">
        <f>IF(LEN(VLOOKUP($D88,ListaCharlas!$B:$I,7,FALSE))=0,"",VLOOKUP($D88,ListaCharlas!$B:$I,7,FALSE))</f>
        <v>188</v>
      </c>
    </row>
    <row r="89" spans="1:9" x14ac:dyDescent="0.35">
      <c r="A89">
        <v>77</v>
      </c>
      <c r="B89" s="20" t="s">
        <v>341</v>
      </c>
      <c r="C89" s="27" t="s">
        <v>38</v>
      </c>
      <c r="D89" s="36" t="s">
        <v>0</v>
      </c>
      <c r="E89" s="21" t="str">
        <f>IF(LEN(VLOOKUP($D89,ListaCharlas!$B:$I,2,FALSE))=0,"",VLOOKUP($D89,ListaCharlas!$B:$I,2,FALSE))</f>
        <v/>
      </c>
      <c r="F89" s="21" t="str">
        <f>IF(LEN(VLOOKUP($D89,ListaCharlas!$B:$I,3,FALSE))=0,"",VLOOKUP($D89,ListaCharlas!$B:$I,3,FALSE))</f>
        <v/>
      </c>
      <c r="G89" s="21" t="str">
        <f>IF(LEN(VLOOKUP($D89,ListaCharlas!$B:$I,4,FALSE))=0,"",VLOOKUP($D89,ListaCharlas!$B:$I,4,FALSE))</f>
        <v/>
      </c>
      <c r="H89" s="21">
        <f>IF(LEN(VLOOKUP($D89,ListaCharlas!$B:$I,6,FALSE))=0,"",VLOOKUP($D89,ListaCharlas!$B:$I,6,FALSE))</f>
        <v>217</v>
      </c>
      <c r="I89" s="39" t="str">
        <f>IF(LEN(VLOOKUP($D89,ListaCharlas!$B:$I,7,FALSE))=0,"",VLOOKUP($D89,ListaCharlas!$B:$I,7,FALSE))</f>
        <v/>
      </c>
    </row>
    <row r="90" spans="1:9" x14ac:dyDescent="0.35">
      <c r="A90">
        <v>78</v>
      </c>
      <c r="B90" s="20" t="s">
        <v>341</v>
      </c>
      <c r="C90" s="27" t="s">
        <v>38</v>
      </c>
      <c r="D90" s="36" t="s">
        <v>1</v>
      </c>
      <c r="E90" s="21" t="str">
        <f>IF(LEN(VLOOKUP($D90,ListaCharlas!$B:$I,2,FALSE))=0,"",VLOOKUP($D90,ListaCharlas!$B:$I,2,FALSE))</f>
        <v/>
      </c>
      <c r="F90" s="21" t="str">
        <f>IF(LEN(VLOOKUP($D90,ListaCharlas!$B:$I,3,FALSE))=0,"",VLOOKUP($D90,ListaCharlas!$B:$I,3,FALSE))</f>
        <v/>
      </c>
      <c r="G90" s="21" t="str">
        <f>IF(LEN(VLOOKUP($D90,ListaCharlas!$B:$I,4,FALSE))=0,"",VLOOKUP($D90,ListaCharlas!$B:$I,4,FALSE))</f>
        <v/>
      </c>
      <c r="H90" s="21">
        <f>IF(LEN(VLOOKUP($D90,ListaCharlas!$B:$I,6,FALSE))=0,"",VLOOKUP($D90,ListaCharlas!$B:$I,6,FALSE))</f>
        <v>406</v>
      </c>
      <c r="I90" s="39" t="str">
        <f>IF(LEN(VLOOKUP($D90,ListaCharlas!$B:$I,7,FALSE))=0,"",VLOOKUP($D90,ListaCharlas!$B:$I,7,FALSE))</f>
        <v/>
      </c>
    </row>
    <row r="91" spans="1:9" ht="31" x14ac:dyDescent="0.35">
      <c r="A91">
        <v>79</v>
      </c>
      <c r="B91" s="20" t="s">
        <v>341</v>
      </c>
      <c r="C91" s="27" t="s">
        <v>334</v>
      </c>
      <c r="D91" s="36" t="s">
        <v>290</v>
      </c>
      <c r="E91" s="21">
        <f>IF(LEN(VLOOKUP($D91,ListaCharlas!$B:$I,2,FALSE))=0,"",VLOOKUP($D91,ListaCharlas!$B:$I,2,FALSE))</f>
        <v>11</v>
      </c>
      <c r="F91" s="21" t="str">
        <f>IF(LEN(VLOOKUP($D91,ListaCharlas!$B:$I,3,FALSE))=0,"",VLOOKUP($D91,ListaCharlas!$B:$I,3,FALSE))</f>
        <v>9,09</v>
      </c>
      <c r="G91" s="21" t="str">
        <f>IF(LEN(VLOOKUP($D91,ListaCharlas!$B:$I,4,FALSE))=0,"",VLOOKUP($D91,ListaCharlas!$B:$I,4,FALSE))</f>
        <v>9,36</v>
      </c>
      <c r="H91" s="21">
        <f>IF(LEN(VLOOKUP($D91,ListaCharlas!$B:$I,6,FALSE))=0,"",VLOOKUP($D91,ListaCharlas!$B:$I,6,FALSE))</f>
        <v>49</v>
      </c>
      <c r="I91" s="39">
        <f>IF(LEN(VLOOKUP($D91,ListaCharlas!$B:$I,7,FALSE))=0,"",VLOOKUP($D91,ListaCharlas!$B:$I,7,FALSE))</f>
        <v>317</v>
      </c>
    </row>
    <row r="92" spans="1:9" x14ac:dyDescent="0.35">
      <c r="A92">
        <v>80</v>
      </c>
      <c r="B92" s="20" t="s">
        <v>341</v>
      </c>
      <c r="C92" s="27" t="s">
        <v>334</v>
      </c>
      <c r="D92" s="36" t="s">
        <v>277</v>
      </c>
      <c r="E92" s="21">
        <f>IF(LEN(VLOOKUP($D92,ListaCharlas!$B:$I,2,FALSE))=0,"",VLOOKUP($D92,ListaCharlas!$B:$I,2,FALSE))</f>
        <v>27</v>
      </c>
      <c r="F92" s="21" t="str">
        <f>IF(LEN(VLOOKUP($D92,ListaCharlas!$B:$I,3,FALSE))=0,"",VLOOKUP($D92,ListaCharlas!$B:$I,3,FALSE))</f>
        <v>9,74</v>
      </c>
      <c r="G92" s="21" t="str">
        <f>IF(LEN(VLOOKUP($D92,ListaCharlas!$B:$I,4,FALSE))=0,"",VLOOKUP($D92,ListaCharlas!$B:$I,4,FALSE))</f>
        <v>9,78</v>
      </c>
      <c r="H92" s="21">
        <f>IF(LEN(VLOOKUP($D92,ListaCharlas!$B:$I,6,FALSE))=0,"",VLOOKUP($D92,ListaCharlas!$B:$I,6,FALSE))</f>
        <v>37</v>
      </c>
      <c r="I92" s="39">
        <f>IF(LEN(VLOOKUP($D92,ListaCharlas!$B:$I,7,FALSE))=0,"",VLOOKUP($D92,ListaCharlas!$B:$I,7,FALSE))</f>
        <v>562</v>
      </c>
    </row>
    <row r="93" spans="1:9" ht="31" x14ac:dyDescent="0.35">
      <c r="A93">
        <v>81</v>
      </c>
      <c r="B93" s="20" t="s">
        <v>341</v>
      </c>
      <c r="C93" s="27" t="s">
        <v>334</v>
      </c>
      <c r="D93" s="36" t="s">
        <v>64</v>
      </c>
      <c r="E93" s="21" t="str">
        <f>IF(LEN(VLOOKUP($D93,ListaCharlas!$B:$I,2,FALSE))=0,"",VLOOKUP($D93,ListaCharlas!$B:$I,2,FALSE))</f>
        <v/>
      </c>
      <c r="F93" s="21" t="str">
        <f>IF(LEN(VLOOKUP($D93,ListaCharlas!$B:$I,3,FALSE))=0,"",VLOOKUP($D93,ListaCharlas!$B:$I,3,FALSE))</f>
        <v/>
      </c>
      <c r="G93" s="21" t="str">
        <f>IF(LEN(VLOOKUP($D93,ListaCharlas!$B:$I,4,FALSE))=0,"",VLOOKUP($D93,ListaCharlas!$B:$I,4,FALSE))</f>
        <v/>
      </c>
      <c r="H93" s="21">
        <f>IF(LEN(VLOOKUP($D93,ListaCharlas!$B:$I,6,FALSE))=0,"",VLOOKUP($D93,ListaCharlas!$B:$I,6,FALSE))</f>
        <v>180</v>
      </c>
      <c r="I93" s="39" t="str">
        <f>IF(LEN(VLOOKUP($D93,ListaCharlas!$B:$I,7,FALSE))=0,"",VLOOKUP($D93,ListaCharlas!$B:$I,7,FALSE))</f>
        <v/>
      </c>
    </row>
    <row r="94" spans="1:9" x14ac:dyDescent="0.35">
      <c r="A94">
        <v>82</v>
      </c>
      <c r="B94" s="20" t="s">
        <v>341</v>
      </c>
      <c r="C94" s="27" t="s">
        <v>334</v>
      </c>
      <c r="D94" s="36" t="s">
        <v>283</v>
      </c>
      <c r="E94" s="21">
        <f>IF(LEN(VLOOKUP($D94,ListaCharlas!$B:$I,2,FALSE))=0,"",VLOOKUP($D94,ListaCharlas!$B:$I,2,FALSE))</f>
        <v>2</v>
      </c>
      <c r="F94" s="21" t="str">
        <f>IF(LEN(VLOOKUP($D94,ListaCharlas!$B:$I,3,FALSE))=0,"",VLOOKUP($D94,ListaCharlas!$B:$I,3,FALSE))</f>
        <v>8,5</v>
      </c>
      <c r="G94" s="21" t="str">
        <f>IF(LEN(VLOOKUP($D94,ListaCharlas!$B:$I,4,FALSE))=0,"",VLOOKUP($D94,ListaCharlas!$B:$I,4,FALSE))</f>
        <v>8,5</v>
      </c>
      <c r="H94" s="21">
        <f>IF(LEN(VLOOKUP($D94,ListaCharlas!$B:$I,6,FALSE))=0,"",VLOOKUP($D94,ListaCharlas!$B:$I,6,FALSE))</f>
        <v>15</v>
      </c>
      <c r="I94" s="39">
        <f>IF(LEN(VLOOKUP($D94,ListaCharlas!$B:$I,7,FALSE))=0,"",VLOOKUP($D94,ListaCharlas!$B:$I,7,FALSE))</f>
        <v>104</v>
      </c>
    </row>
    <row r="95" spans="1:9" ht="31" x14ac:dyDescent="0.35">
      <c r="A95">
        <v>83</v>
      </c>
      <c r="B95" s="20" t="s">
        <v>341</v>
      </c>
      <c r="C95" s="27" t="s">
        <v>334</v>
      </c>
      <c r="D95" s="36" t="s">
        <v>42</v>
      </c>
      <c r="E95" s="21">
        <f>IF(LEN(VLOOKUP($D95,ListaCharlas!$B:$I,2,FALSE))=0,"",VLOOKUP($D95,ListaCharlas!$B:$I,2,FALSE))</f>
        <v>12</v>
      </c>
      <c r="F95" s="21" t="str">
        <f>IF(LEN(VLOOKUP($D95,ListaCharlas!$B:$I,3,FALSE))=0,"",VLOOKUP($D95,ListaCharlas!$B:$I,3,FALSE))</f>
        <v>8,3</v>
      </c>
      <c r="G95" s="21" t="str">
        <f>IF(LEN(VLOOKUP($D95,ListaCharlas!$B:$I,4,FALSE))=0,"",VLOOKUP($D95,ListaCharlas!$B:$I,4,FALSE))</f>
        <v/>
      </c>
      <c r="H95" s="21">
        <f>IF(LEN(VLOOKUP($D95,ListaCharlas!$B:$I,6,FALSE))=0,"",VLOOKUP($D95,ListaCharlas!$B:$I,6,FALSE))</f>
        <v>303</v>
      </c>
      <c r="I95" s="39" t="str">
        <f>IF(LEN(VLOOKUP($D95,ListaCharlas!$B:$I,7,FALSE))=0,"",VLOOKUP($D95,ListaCharlas!$B:$I,7,FALSE))</f>
        <v/>
      </c>
    </row>
    <row r="96" spans="1:9" ht="31" x14ac:dyDescent="0.35">
      <c r="A96">
        <v>84</v>
      </c>
      <c r="B96" s="20" t="s">
        <v>341</v>
      </c>
      <c r="C96" s="27" t="s">
        <v>334</v>
      </c>
      <c r="D96" s="36" t="s">
        <v>284</v>
      </c>
      <c r="E96" s="21" t="str">
        <f>IF(LEN(VLOOKUP($D96,ListaCharlas!$B:$I,2,FALSE))=0,"",VLOOKUP($D96,ListaCharlas!$B:$I,2,FALSE))</f>
        <v/>
      </c>
      <c r="F96" s="21" t="str">
        <f>IF(LEN(VLOOKUP($D96,ListaCharlas!$B:$I,3,FALSE))=0,"",VLOOKUP($D96,ListaCharlas!$B:$I,3,FALSE))</f>
        <v/>
      </c>
      <c r="G96" s="21" t="str">
        <f>IF(LEN(VLOOKUP($D96,ListaCharlas!$B:$I,4,FALSE))=0,"",VLOOKUP($D96,ListaCharlas!$B:$I,4,FALSE))</f>
        <v/>
      </c>
      <c r="H96" s="21" t="str">
        <f>IF(LEN(VLOOKUP($D96,ListaCharlas!$B:$I,6,FALSE))=0,"",VLOOKUP($D96,ListaCharlas!$B:$I,6,FALSE))</f>
        <v/>
      </c>
      <c r="I96" s="39">
        <f>IF(LEN(VLOOKUP($D96,ListaCharlas!$B:$I,7,FALSE))=0,"",VLOOKUP($D96,ListaCharlas!$B:$I,7,FALSE))</f>
        <v>383</v>
      </c>
    </row>
    <row r="97" spans="1:9" ht="31" x14ac:dyDescent="0.35">
      <c r="A97">
        <v>85</v>
      </c>
      <c r="B97" s="20" t="s">
        <v>341</v>
      </c>
      <c r="C97" s="27" t="s">
        <v>334</v>
      </c>
      <c r="D97" s="36" t="s">
        <v>270</v>
      </c>
      <c r="E97" s="21">
        <f>IF(LEN(VLOOKUP($D97,ListaCharlas!$B:$I,2,FALSE))=0,"",VLOOKUP($D97,ListaCharlas!$B:$I,2,FALSE))</f>
        <v>2</v>
      </c>
      <c r="F97" s="21">
        <f>IF(LEN(VLOOKUP($D97,ListaCharlas!$B:$I,3,FALSE))=0,"",VLOOKUP($D97,ListaCharlas!$B:$I,3,FALSE))</f>
        <v>9</v>
      </c>
      <c r="G97" s="21">
        <f>IF(LEN(VLOOKUP($D97,ListaCharlas!$B:$I,4,FALSE))=0,"",VLOOKUP($D97,ListaCharlas!$B:$I,4,FALSE))</f>
        <v>9</v>
      </c>
      <c r="H97" s="21">
        <f>IF(LEN(VLOOKUP($D97,ListaCharlas!$B:$I,6,FALSE))=0,"",VLOOKUP($D97,ListaCharlas!$B:$I,6,FALSE))</f>
        <v>30</v>
      </c>
      <c r="I97" s="39">
        <f>IF(LEN(VLOOKUP($D97,ListaCharlas!$B:$I,7,FALSE))=0,"",VLOOKUP($D97,ListaCharlas!$B:$I,7,FALSE))</f>
        <v>164</v>
      </c>
    </row>
    <row r="98" spans="1:9" ht="31" x14ac:dyDescent="0.35">
      <c r="A98">
        <v>86</v>
      </c>
      <c r="B98" s="20" t="s">
        <v>341</v>
      </c>
      <c r="C98" s="27" t="s">
        <v>334</v>
      </c>
      <c r="D98" s="36" t="s">
        <v>51</v>
      </c>
      <c r="E98" s="21">
        <f>IF(LEN(VLOOKUP($D98,ListaCharlas!$B:$I,2,FALSE))=0,"",VLOOKUP($D98,ListaCharlas!$B:$I,2,FALSE))</f>
        <v>14</v>
      </c>
      <c r="F98" s="21" t="str">
        <f>IF(LEN(VLOOKUP($D98,ListaCharlas!$B:$I,3,FALSE))=0,"",VLOOKUP($D98,ListaCharlas!$B:$I,3,FALSE))</f>
        <v>7,9</v>
      </c>
      <c r="G98" s="21" t="str">
        <f>IF(LEN(VLOOKUP($D98,ListaCharlas!$B:$I,4,FALSE))=0,"",VLOOKUP($D98,ListaCharlas!$B:$I,4,FALSE))</f>
        <v/>
      </c>
      <c r="H98" s="21">
        <f>IF(LEN(VLOOKUP($D98,ListaCharlas!$B:$I,6,FALSE))=0,"",VLOOKUP($D98,ListaCharlas!$B:$I,6,FALSE))</f>
        <v>204</v>
      </c>
      <c r="I98" s="39">
        <f>IF(LEN(VLOOKUP($D98,ListaCharlas!$B:$I,7,FALSE))=0,"",VLOOKUP($D98,ListaCharlas!$B:$I,7,FALSE))</f>
        <v>1515</v>
      </c>
    </row>
    <row r="99" spans="1:9" x14ac:dyDescent="0.35">
      <c r="A99">
        <v>87</v>
      </c>
      <c r="B99" s="20" t="s">
        <v>341</v>
      </c>
      <c r="C99" s="27" t="s">
        <v>334</v>
      </c>
      <c r="D99" s="36" t="s">
        <v>102</v>
      </c>
      <c r="E99" s="21">
        <f>IF(LEN(VLOOKUP($D99,ListaCharlas!$B:$I,2,FALSE))=0,"",VLOOKUP($D99,ListaCharlas!$B:$I,2,FALSE))</f>
        <v>15</v>
      </c>
      <c r="F99" s="21" t="str">
        <f>IF(LEN(VLOOKUP($D99,ListaCharlas!$B:$I,3,FALSE))=0,"",VLOOKUP($D99,ListaCharlas!$B:$I,3,FALSE))</f>
        <v>9,5</v>
      </c>
      <c r="G99" s="21" t="str">
        <f>IF(LEN(VLOOKUP($D99,ListaCharlas!$B:$I,4,FALSE))=0,"",VLOOKUP($D99,ListaCharlas!$B:$I,4,FALSE))</f>
        <v>9,75</v>
      </c>
      <c r="H99" s="21" t="str">
        <f>IF(LEN(VLOOKUP($D99,ListaCharlas!$B:$I,6,FALSE))=0,"",VLOOKUP($D99,ListaCharlas!$B:$I,6,FALSE))</f>
        <v/>
      </c>
      <c r="I99" s="39" t="str">
        <f>IF(LEN(VLOOKUP($D99,ListaCharlas!$B:$I,7,FALSE))=0,"",VLOOKUP($D99,ListaCharlas!$B:$I,7,FALSE))</f>
        <v/>
      </c>
    </row>
    <row r="100" spans="1:9" ht="31" x14ac:dyDescent="0.35">
      <c r="A100">
        <v>88</v>
      </c>
      <c r="B100" s="20" t="s">
        <v>341</v>
      </c>
      <c r="C100" s="27" t="s">
        <v>334</v>
      </c>
      <c r="D100" s="36" t="s">
        <v>271</v>
      </c>
      <c r="E100" s="21">
        <f>IF(LEN(VLOOKUP($D100,ListaCharlas!$B:$I,2,FALSE))=0,"",VLOOKUP($D100,ListaCharlas!$B:$I,2,FALSE))</f>
        <v>6</v>
      </c>
      <c r="F100" s="21">
        <f>IF(LEN(VLOOKUP($D100,ListaCharlas!$B:$I,3,FALSE))=0,"",VLOOKUP($D100,ListaCharlas!$B:$I,3,FALSE))</f>
        <v>9.17</v>
      </c>
      <c r="G100" s="21">
        <f>IF(LEN(VLOOKUP($D100,ListaCharlas!$B:$I,4,FALSE))=0,"",VLOOKUP($D100,ListaCharlas!$B:$I,4,FALSE))</f>
        <v>10</v>
      </c>
      <c r="H100" s="21">
        <f>IF(LEN(VLOOKUP($D100,ListaCharlas!$B:$I,6,FALSE))=0,"",VLOOKUP($D100,ListaCharlas!$B:$I,6,FALSE))</f>
        <v>25</v>
      </c>
      <c r="I100" s="39">
        <f>IF(LEN(VLOOKUP($D100,ListaCharlas!$B:$I,7,FALSE))=0,"",VLOOKUP($D100,ListaCharlas!$B:$I,7,FALSE))</f>
        <v>170</v>
      </c>
    </row>
    <row r="101" spans="1:9" x14ac:dyDescent="0.35">
      <c r="A101">
        <v>89</v>
      </c>
      <c r="B101" s="20" t="s">
        <v>341</v>
      </c>
      <c r="C101" s="27" t="s">
        <v>334</v>
      </c>
      <c r="D101" s="36" t="s">
        <v>52</v>
      </c>
      <c r="E101" s="21">
        <f>IF(LEN(VLOOKUP($D101,ListaCharlas!$B:$I,2,FALSE))=0,"",VLOOKUP($D101,ListaCharlas!$B:$I,2,FALSE))</f>
        <v>12</v>
      </c>
      <c r="F101" s="21" t="str">
        <f>IF(LEN(VLOOKUP($D101,ListaCharlas!$B:$I,3,FALSE))=0,"",VLOOKUP($D101,ListaCharlas!$B:$I,3,FALSE))</f>
        <v>6,9</v>
      </c>
      <c r="G101" s="21" t="str">
        <f>IF(LEN(VLOOKUP($D101,ListaCharlas!$B:$I,4,FALSE))=0,"",VLOOKUP($D101,ListaCharlas!$B:$I,4,FALSE))</f>
        <v/>
      </c>
      <c r="H101" s="21">
        <f>IF(LEN(VLOOKUP($D101,ListaCharlas!$B:$I,6,FALSE))=0,"",VLOOKUP($D101,ListaCharlas!$B:$I,6,FALSE))</f>
        <v>186</v>
      </c>
      <c r="I101" s="39">
        <f>IF(LEN(VLOOKUP($D101,ListaCharlas!$B:$I,7,FALSE))=0,"",VLOOKUP($D101,ListaCharlas!$B:$I,7,FALSE))</f>
        <v>162</v>
      </c>
    </row>
    <row r="102" spans="1:9" x14ac:dyDescent="0.35">
      <c r="A102">
        <v>90</v>
      </c>
      <c r="B102" s="20" t="s">
        <v>341</v>
      </c>
      <c r="C102" s="27" t="s">
        <v>334</v>
      </c>
      <c r="D102" s="37" t="s">
        <v>318</v>
      </c>
      <c r="E102" s="21" t="str">
        <f>IF(LEN(VLOOKUP($D102,ListaCharlas!$B:$I,2,FALSE))=0,"",VLOOKUP($D102,ListaCharlas!$B:$I,2,FALSE))</f>
        <v/>
      </c>
      <c r="F102" s="21" t="str">
        <f>IF(LEN(VLOOKUP($D102,ListaCharlas!$B:$I,3,FALSE))=0,"",VLOOKUP($D102,ListaCharlas!$B:$I,3,FALSE))</f>
        <v/>
      </c>
      <c r="G102" s="21" t="str">
        <f>IF(LEN(VLOOKUP($D102,ListaCharlas!$B:$I,4,FALSE))=0,"",VLOOKUP($D102,ListaCharlas!$B:$I,4,FALSE))</f>
        <v/>
      </c>
      <c r="H102" s="21">
        <f>IF(LEN(VLOOKUP($D102,ListaCharlas!$B:$I,6,FALSE))=0,"",VLOOKUP($D102,ListaCharlas!$B:$I,6,FALSE))</f>
        <v>22</v>
      </c>
      <c r="I102" s="39">
        <f>IF(LEN(VLOOKUP($D102,ListaCharlas!$B:$I,7,FALSE))=0,"",VLOOKUP($D102,ListaCharlas!$B:$I,7,FALSE))</f>
        <v>250</v>
      </c>
    </row>
    <row r="103" spans="1:9" x14ac:dyDescent="0.35">
      <c r="A103">
        <v>91</v>
      </c>
      <c r="B103" s="20" t="s">
        <v>341</v>
      </c>
      <c r="C103" s="27" t="s">
        <v>334</v>
      </c>
      <c r="D103" s="37" t="s">
        <v>314</v>
      </c>
      <c r="E103" s="21" t="str">
        <f>IF(LEN(VLOOKUP($D103,ListaCharlas!$B:$I,2,FALSE))=0,"",VLOOKUP($D103,ListaCharlas!$B:$I,2,FALSE))</f>
        <v/>
      </c>
      <c r="F103" s="21" t="str">
        <f>IF(LEN(VLOOKUP($D103,ListaCharlas!$B:$I,3,FALSE))=0,"",VLOOKUP($D103,ListaCharlas!$B:$I,3,FALSE))</f>
        <v/>
      </c>
      <c r="G103" s="21" t="str">
        <f>IF(LEN(VLOOKUP($D103,ListaCharlas!$B:$I,4,FALSE))=0,"",VLOOKUP($D103,ListaCharlas!$B:$I,4,FALSE))</f>
        <v/>
      </c>
      <c r="H103" s="21">
        <f>IF(LEN(VLOOKUP($D103,ListaCharlas!$B:$I,6,FALSE))=0,"",VLOOKUP($D103,ListaCharlas!$B:$I,6,FALSE))</f>
        <v>24</v>
      </c>
      <c r="I103" s="39">
        <f>IF(LEN(VLOOKUP($D103,ListaCharlas!$B:$I,7,FALSE))=0,"",VLOOKUP($D103,ListaCharlas!$B:$I,7,FALSE))</f>
        <v>37</v>
      </c>
    </row>
    <row r="104" spans="1:9" x14ac:dyDescent="0.35">
      <c r="A104">
        <v>92</v>
      </c>
      <c r="B104" s="20" t="s">
        <v>341</v>
      </c>
      <c r="C104" s="27" t="s">
        <v>334</v>
      </c>
      <c r="D104" s="37" t="s">
        <v>316</v>
      </c>
      <c r="E104" s="21" t="str">
        <f>IF(LEN(VLOOKUP($D104,ListaCharlas!$B:$I,2,FALSE))=0,"",VLOOKUP($D104,ListaCharlas!$B:$I,2,FALSE))</f>
        <v/>
      </c>
      <c r="F104" s="21" t="str">
        <f>IF(LEN(VLOOKUP($D104,ListaCharlas!$B:$I,3,FALSE))=0,"",VLOOKUP($D104,ListaCharlas!$B:$I,3,FALSE))</f>
        <v/>
      </c>
      <c r="G104" s="21" t="str">
        <f>IF(LEN(VLOOKUP($D104,ListaCharlas!$B:$I,4,FALSE))=0,"",VLOOKUP($D104,ListaCharlas!$B:$I,4,FALSE))</f>
        <v/>
      </c>
      <c r="H104" s="21">
        <f>IF(LEN(VLOOKUP($D104,ListaCharlas!$B:$I,6,FALSE))=0,"",VLOOKUP($D104,ListaCharlas!$B:$I,6,FALSE))</f>
        <v>21</v>
      </c>
      <c r="I104" s="39">
        <f>IF(LEN(VLOOKUP($D104,ListaCharlas!$B:$I,7,FALSE))=0,"",VLOOKUP($D104,ListaCharlas!$B:$I,7,FALSE))</f>
        <v>11</v>
      </c>
    </row>
    <row r="105" spans="1:9" x14ac:dyDescent="0.35">
      <c r="A105">
        <v>93</v>
      </c>
      <c r="B105" s="20" t="s">
        <v>341</v>
      </c>
      <c r="C105" s="27" t="s">
        <v>334</v>
      </c>
      <c r="D105" s="37" t="s">
        <v>317</v>
      </c>
      <c r="E105" s="21" t="str">
        <f>IF(LEN(VLOOKUP($D105,ListaCharlas!$B:$I,2,FALSE))=0,"",VLOOKUP($D105,ListaCharlas!$B:$I,2,FALSE))</f>
        <v/>
      </c>
      <c r="F105" s="21" t="str">
        <f>IF(LEN(VLOOKUP($D105,ListaCharlas!$B:$I,3,FALSE))=0,"",VLOOKUP($D105,ListaCharlas!$B:$I,3,FALSE))</f>
        <v/>
      </c>
      <c r="G105" s="21" t="str">
        <f>IF(LEN(VLOOKUP($D105,ListaCharlas!$B:$I,4,FALSE))=0,"",VLOOKUP($D105,ListaCharlas!$B:$I,4,FALSE))</f>
        <v/>
      </c>
      <c r="H105" s="21">
        <f>IF(LEN(VLOOKUP($D105,ListaCharlas!$B:$I,6,FALSE))=0,"",VLOOKUP($D105,ListaCharlas!$B:$I,6,FALSE))</f>
        <v>26</v>
      </c>
      <c r="I105" s="39">
        <f>IF(LEN(VLOOKUP($D105,ListaCharlas!$B:$I,7,FALSE))=0,"",VLOOKUP($D105,ListaCharlas!$B:$I,7,FALSE))</f>
        <v>111</v>
      </c>
    </row>
    <row r="106" spans="1:9" x14ac:dyDescent="0.35">
      <c r="A106">
        <v>94</v>
      </c>
      <c r="B106" s="20" t="s">
        <v>341</v>
      </c>
      <c r="C106" s="27" t="s">
        <v>334</v>
      </c>
      <c r="D106" s="36" t="s">
        <v>40</v>
      </c>
      <c r="E106" s="21" t="str">
        <f>IF(LEN(VLOOKUP($D106,ListaCharlas!$B:$I,2,FALSE))=0,"",VLOOKUP($D106,ListaCharlas!$B:$I,2,FALSE))</f>
        <v/>
      </c>
      <c r="F106" s="21" t="str">
        <f>IF(LEN(VLOOKUP($D106,ListaCharlas!$B:$I,3,FALSE))=0,"",VLOOKUP($D106,ListaCharlas!$B:$I,3,FALSE))</f>
        <v/>
      </c>
      <c r="G106" s="21" t="str">
        <f>IF(LEN(VLOOKUP($D106,ListaCharlas!$B:$I,4,FALSE))=0,"",VLOOKUP($D106,ListaCharlas!$B:$I,4,FALSE))</f>
        <v/>
      </c>
      <c r="H106" s="21">
        <f>IF(LEN(VLOOKUP($D106,ListaCharlas!$B:$I,6,FALSE))=0,"",VLOOKUP($D106,ListaCharlas!$B:$I,6,FALSE))</f>
        <v>212</v>
      </c>
      <c r="I106" s="39" t="str">
        <f>IF(LEN(VLOOKUP($D106,ListaCharlas!$B:$I,7,FALSE))=0,"",VLOOKUP($D106,ListaCharlas!$B:$I,7,FALSE))</f>
        <v/>
      </c>
    </row>
    <row r="107" spans="1:9" x14ac:dyDescent="0.35">
      <c r="A107">
        <v>95</v>
      </c>
      <c r="B107" s="20" t="s">
        <v>341</v>
      </c>
      <c r="C107" s="27" t="s">
        <v>334</v>
      </c>
      <c r="D107" s="45" t="s">
        <v>10</v>
      </c>
      <c r="E107" s="21" t="str">
        <f>IF(LEN(VLOOKUP($D107,ListaCharlas!$B:$I,2,FALSE))=0,"",VLOOKUP($D107,ListaCharlas!$B:$I,2,FALSE))</f>
        <v/>
      </c>
      <c r="F107" s="21" t="str">
        <f>IF(LEN(VLOOKUP($D107,ListaCharlas!$B:$I,3,FALSE))=0,"",VLOOKUP($D107,ListaCharlas!$B:$I,3,FALSE))</f>
        <v/>
      </c>
      <c r="G107" s="21" t="str">
        <f>IF(LEN(VLOOKUP($D107,ListaCharlas!$B:$I,4,FALSE))=0,"",VLOOKUP($D107,ListaCharlas!$B:$I,4,FALSE))</f>
        <v/>
      </c>
      <c r="H107" s="21">
        <f>IF(LEN(VLOOKUP($D107,ListaCharlas!$B:$I,6,FALSE))=0,"",VLOOKUP($D107,ListaCharlas!$B:$I,6,FALSE))</f>
        <v>394</v>
      </c>
      <c r="I107" s="39" t="str">
        <f>IF(LEN(VLOOKUP($D107,ListaCharlas!$B:$I,7,FALSE))=0,"",VLOOKUP($D107,ListaCharlas!$B:$I,7,FALSE))</f>
        <v/>
      </c>
    </row>
    <row r="108" spans="1:9" ht="31" x14ac:dyDescent="0.35">
      <c r="A108">
        <v>96</v>
      </c>
      <c r="B108" s="20" t="s">
        <v>341</v>
      </c>
      <c r="C108" s="27" t="s">
        <v>334</v>
      </c>
      <c r="D108" s="45" t="s">
        <v>262</v>
      </c>
      <c r="E108" s="21" t="str">
        <f>IF(LEN(VLOOKUP($D108,ListaCharlas!$B:$I,2,FALSE))=0,"",VLOOKUP($D108,ListaCharlas!$B:$I,2,FALSE))</f>
        <v/>
      </c>
      <c r="F108" s="21" t="str">
        <f>IF(LEN(VLOOKUP($D108,ListaCharlas!$B:$I,3,FALSE))=0,"",VLOOKUP($D108,ListaCharlas!$B:$I,3,FALSE))</f>
        <v/>
      </c>
      <c r="G108" s="21" t="str">
        <f>IF(LEN(VLOOKUP($D108,ListaCharlas!$B:$I,4,FALSE))=0,"",VLOOKUP($D108,ListaCharlas!$B:$I,4,FALSE))</f>
        <v/>
      </c>
      <c r="H108" s="21">
        <f>IF(LEN(VLOOKUP($D108,ListaCharlas!$B:$I,6,FALSE))=0,"",VLOOKUP($D108,ListaCharlas!$B:$I,6,FALSE))</f>
        <v>190</v>
      </c>
      <c r="I108" s="39">
        <f>IF(LEN(VLOOKUP($D108,ListaCharlas!$B:$I,7,FALSE))=0,"",VLOOKUP($D108,ListaCharlas!$B:$I,7,FALSE))</f>
        <v>501</v>
      </c>
    </row>
    <row r="109" spans="1:9" x14ac:dyDescent="0.35">
      <c r="A109">
        <v>97</v>
      </c>
      <c r="B109" s="20" t="s">
        <v>341</v>
      </c>
      <c r="C109" s="27" t="s">
        <v>334</v>
      </c>
      <c r="D109" s="45" t="s">
        <v>2</v>
      </c>
      <c r="E109" s="21" t="str">
        <f>IF(LEN(VLOOKUP($D109,ListaCharlas!$B:$I,2,FALSE))=0,"",VLOOKUP($D109,ListaCharlas!$B:$I,2,FALSE))</f>
        <v/>
      </c>
      <c r="F109" s="21" t="str">
        <f>IF(LEN(VLOOKUP($D109,ListaCharlas!$B:$I,3,FALSE))=0,"",VLOOKUP($D109,ListaCharlas!$B:$I,3,FALSE))</f>
        <v/>
      </c>
      <c r="G109" s="21" t="str">
        <f>IF(LEN(VLOOKUP($D109,ListaCharlas!$B:$I,4,FALSE))=0,"",VLOOKUP($D109,ListaCharlas!$B:$I,4,FALSE))</f>
        <v/>
      </c>
      <c r="H109" s="21">
        <f>IF(LEN(VLOOKUP($D109,ListaCharlas!$B:$I,6,FALSE))=0,"",VLOOKUP($D109,ListaCharlas!$B:$I,6,FALSE))</f>
        <v>280</v>
      </c>
      <c r="I109" s="39" t="str">
        <f>IF(LEN(VLOOKUP($D109,ListaCharlas!$B:$I,7,FALSE))=0,"",VLOOKUP($D109,ListaCharlas!$B:$I,7,FALSE))</f>
        <v/>
      </c>
    </row>
    <row r="110" spans="1:9" x14ac:dyDescent="0.35">
      <c r="A110">
        <v>98</v>
      </c>
      <c r="B110" s="20" t="s">
        <v>341</v>
      </c>
      <c r="C110" s="27" t="s">
        <v>334</v>
      </c>
      <c r="D110" s="45" t="s">
        <v>3</v>
      </c>
      <c r="E110" s="21" t="str">
        <f>IF(LEN(VLOOKUP($D110,ListaCharlas!$B:$I,2,FALSE))=0,"",VLOOKUP($D110,ListaCharlas!$B:$I,2,FALSE))</f>
        <v/>
      </c>
      <c r="F110" s="21" t="str">
        <f>IF(LEN(VLOOKUP($D110,ListaCharlas!$B:$I,3,FALSE))=0,"",VLOOKUP($D110,ListaCharlas!$B:$I,3,FALSE))</f>
        <v/>
      </c>
      <c r="G110" s="21" t="str">
        <f>IF(LEN(VLOOKUP($D110,ListaCharlas!$B:$I,4,FALSE))=0,"",VLOOKUP($D110,ListaCharlas!$B:$I,4,FALSE))</f>
        <v/>
      </c>
      <c r="H110" s="21">
        <f>IF(LEN(VLOOKUP($D110,ListaCharlas!$B:$I,6,FALSE))=0,"",VLOOKUP($D110,ListaCharlas!$B:$I,6,FALSE))</f>
        <v>382</v>
      </c>
      <c r="I110" s="39" t="str">
        <f>IF(LEN(VLOOKUP($D110,ListaCharlas!$B:$I,7,FALSE))=0,"",VLOOKUP($D110,ListaCharlas!$B:$I,7,FALSE))</f>
        <v/>
      </c>
    </row>
    <row r="111" spans="1:9" ht="31" x14ac:dyDescent="0.35">
      <c r="A111">
        <v>98</v>
      </c>
      <c r="B111" s="20" t="s">
        <v>341</v>
      </c>
      <c r="C111" s="27" t="s">
        <v>334</v>
      </c>
      <c r="D111" s="45" t="s">
        <v>348</v>
      </c>
      <c r="E111" s="21" t="str">
        <f>IF(LEN(VLOOKUP($D111,ListaCharlas!$B:$I,2,FALSE))=0,"",VLOOKUP($D111,ListaCharlas!$B:$I,2,FALSE))</f>
        <v/>
      </c>
      <c r="F111" s="21" t="str">
        <f>IF(LEN(VLOOKUP($D111,ListaCharlas!$B:$I,3,FALSE))=0,"",VLOOKUP($D111,ListaCharlas!$B:$I,3,FALSE))</f>
        <v/>
      </c>
      <c r="G111" s="21" t="str">
        <f>IF(LEN(VLOOKUP($D111,ListaCharlas!$B:$I,4,FALSE))=0,"",VLOOKUP($D111,ListaCharlas!$B:$I,4,FALSE))</f>
        <v/>
      </c>
      <c r="H111" s="21" t="str">
        <f>IF(LEN(VLOOKUP($D111,ListaCharlas!$B:$I,6,FALSE))=0,"",VLOOKUP($D111,ListaCharlas!$B:$I,6,FALSE))</f>
        <v/>
      </c>
      <c r="I111" s="39" t="str">
        <f>IF(LEN(VLOOKUP($D111,ListaCharlas!$B:$I,7,FALSE))=0,"",VLOOKUP($D111,ListaCharlas!$B:$I,7,FALSE))</f>
        <v/>
      </c>
    </row>
    <row r="112" spans="1:9" x14ac:dyDescent="0.35">
      <c r="A112">
        <v>98</v>
      </c>
      <c r="B112" s="20" t="s">
        <v>341</v>
      </c>
      <c r="C112" s="27" t="s">
        <v>334</v>
      </c>
      <c r="D112" s="45" t="s">
        <v>349</v>
      </c>
      <c r="E112" s="21" t="str">
        <f>IF(LEN(VLOOKUP($D112,ListaCharlas!$B:$I,2,FALSE))=0,"",VLOOKUP($D112,ListaCharlas!$B:$I,2,FALSE))</f>
        <v/>
      </c>
      <c r="F112" s="21" t="str">
        <f>IF(LEN(VLOOKUP($D112,ListaCharlas!$B:$I,3,FALSE))=0,"",VLOOKUP($D112,ListaCharlas!$B:$I,3,FALSE))</f>
        <v/>
      </c>
      <c r="G112" s="21" t="str">
        <f>IF(LEN(VLOOKUP($D112,ListaCharlas!$B:$I,4,FALSE))=0,"",VLOOKUP($D112,ListaCharlas!$B:$I,4,FALSE))</f>
        <v/>
      </c>
      <c r="H112" s="21" t="str">
        <f>IF(LEN(VLOOKUP($D112,ListaCharlas!$B:$I,6,FALSE))=0,"",VLOOKUP($D112,ListaCharlas!$B:$I,6,FALSE))</f>
        <v/>
      </c>
      <c r="I112" s="39" t="str">
        <f>IF(LEN(VLOOKUP($D112,ListaCharlas!$B:$I,7,FALSE))=0,"",VLOOKUP($D112,ListaCharlas!$B:$I,7,FALSE))</f>
        <v/>
      </c>
    </row>
    <row r="113" spans="1:9" x14ac:dyDescent="0.35">
      <c r="A113">
        <v>99</v>
      </c>
      <c r="B113" s="20" t="s">
        <v>341</v>
      </c>
      <c r="C113" s="27" t="s">
        <v>229</v>
      </c>
      <c r="D113" s="36" t="s">
        <v>263</v>
      </c>
      <c r="E113" s="21">
        <f>IF(LEN(VLOOKUP($D113,ListaCharlas!$B:$I,2,FALSE))=0,"",VLOOKUP($D113,ListaCharlas!$B:$I,2,FALSE))</f>
        <v>8</v>
      </c>
      <c r="F113" s="21">
        <f>IF(LEN(VLOOKUP($D113,ListaCharlas!$B:$I,3,FALSE))=0,"",VLOOKUP($D113,ListaCharlas!$B:$I,3,FALSE))</f>
        <v>6</v>
      </c>
      <c r="G113" s="21">
        <f>IF(LEN(VLOOKUP($D113,ListaCharlas!$B:$I,4,FALSE))=0,"",VLOOKUP($D113,ListaCharlas!$B:$I,4,FALSE))</f>
        <v>9.17</v>
      </c>
      <c r="H113" s="21">
        <f>IF(LEN(VLOOKUP($D113,ListaCharlas!$B:$I,6,FALSE))=0,"",VLOOKUP($D113,ListaCharlas!$B:$I,6,FALSE))</f>
        <v>10</v>
      </c>
      <c r="I113" s="39">
        <f>IF(LEN(VLOOKUP($D113,ListaCharlas!$B:$I,7,FALSE))=0,"",VLOOKUP($D113,ListaCharlas!$B:$I,7,FALSE))</f>
        <v>100</v>
      </c>
    </row>
    <row r="114" spans="1:9" x14ac:dyDescent="0.35">
      <c r="A114">
        <v>100</v>
      </c>
      <c r="B114" s="20" t="s">
        <v>341</v>
      </c>
      <c r="C114" s="27" t="s">
        <v>229</v>
      </c>
      <c r="D114" s="36" t="s">
        <v>111</v>
      </c>
      <c r="E114" s="21">
        <f>IF(LEN(VLOOKUP($D114,ListaCharlas!$B:$I,2,FALSE))=0,"",VLOOKUP($D114,ListaCharlas!$B:$I,2,FALSE))</f>
        <v>13</v>
      </c>
      <c r="F114" s="21" t="str">
        <f>IF(LEN(VLOOKUP($D114,ListaCharlas!$B:$I,3,FALSE))=0,"",VLOOKUP($D114,ListaCharlas!$B:$I,3,FALSE))</f>
        <v>9,38</v>
      </c>
      <c r="G114" s="21" t="str">
        <f>IF(LEN(VLOOKUP($D114,ListaCharlas!$B:$I,4,FALSE))=0,"",VLOOKUP($D114,ListaCharlas!$B:$I,4,FALSE))</f>
        <v>9,54</v>
      </c>
      <c r="H114" s="21">
        <f>IF(LEN(VLOOKUP($D114,ListaCharlas!$B:$I,6,FALSE))=0,"",VLOOKUP($D114,ListaCharlas!$B:$I,6,FALSE))</f>
        <v>5</v>
      </c>
      <c r="I114" s="39">
        <f>IF(LEN(VLOOKUP($D114,ListaCharlas!$B:$I,7,FALSE))=0,"",VLOOKUP($D114,ListaCharlas!$B:$I,7,FALSE))</f>
        <v>95</v>
      </c>
    </row>
    <row r="115" spans="1:9" x14ac:dyDescent="0.35">
      <c r="A115">
        <v>101</v>
      </c>
      <c r="B115" s="20" t="s">
        <v>341</v>
      </c>
      <c r="C115" s="27" t="s">
        <v>229</v>
      </c>
      <c r="D115" s="36" t="s">
        <v>273</v>
      </c>
      <c r="E115" s="21" t="str">
        <f>IF(LEN(VLOOKUP($D115,ListaCharlas!$B:$I,2,FALSE))=0,"",VLOOKUP($D115,ListaCharlas!$B:$I,2,FALSE))</f>
        <v/>
      </c>
      <c r="F115" s="21" t="str">
        <f>IF(LEN(VLOOKUP($D115,ListaCharlas!$B:$I,3,FALSE))=0,"",VLOOKUP($D115,ListaCharlas!$B:$I,3,FALSE))</f>
        <v/>
      </c>
      <c r="G115" s="21" t="str">
        <f>IF(LEN(VLOOKUP($D115,ListaCharlas!$B:$I,4,FALSE))=0,"",VLOOKUP($D115,ListaCharlas!$B:$I,4,FALSE))</f>
        <v/>
      </c>
      <c r="H115" s="21">
        <f>IF(LEN(VLOOKUP($D115,ListaCharlas!$B:$I,6,FALSE))=0,"",VLOOKUP($D115,ListaCharlas!$B:$I,6,FALSE))</f>
        <v>9</v>
      </c>
      <c r="I115" s="39">
        <f>IF(LEN(VLOOKUP($D115,ListaCharlas!$B:$I,7,FALSE))=0,"",VLOOKUP($D115,ListaCharlas!$B:$I,7,FALSE))</f>
        <v>47</v>
      </c>
    </row>
    <row r="116" spans="1:9" x14ac:dyDescent="0.35">
      <c r="A116">
        <v>102</v>
      </c>
      <c r="B116" s="20" t="s">
        <v>341</v>
      </c>
      <c r="C116" s="27" t="s">
        <v>229</v>
      </c>
      <c r="D116" s="36" t="s">
        <v>230</v>
      </c>
      <c r="E116" s="21">
        <f>IF(LEN(VLOOKUP($D116,ListaCharlas!$B:$I,2,FALSE))=0,"",VLOOKUP($D116,ListaCharlas!$B:$I,2,FALSE))</f>
        <v>11</v>
      </c>
      <c r="F116" s="21">
        <f>IF(LEN(VLOOKUP($D116,ListaCharlas!$B:$I,3,FALSE))=0,"",VLOOKUP($D116,ListaCharlas!$B:$I,3,FALSE))</f>
        <v>8.73</v>
      </c>
      <c r="G116" s="21">
        <f>IF(LEN(VLOOKUP($D116,ListaCharlas!$B:$I,4,FALSE))=0,"",VLOOKUP($D116,ListaCharlas!$B:$I,4,FALSE))</f>
        <v>8.27</v>
      </c>
      <c r="H116" s="21">
        <f>IF(LEN(VLOOKUP($D116,ListaCharlas!$B:$I,6,FALSE))=0,"",VLOOKUP($D116,ListaCharlas!$B:$I,6,FALSE))</f>
        <v>4</v>
      </c>
      <c r="I116" s="39">
        <f>IF(LEN(VLOOKUP($D116,ListaCharlas!$B:$I,7,FALSE))=0,"",VLOOKUP($D116,ListaCharlas!$B:$I,7,FALSE))</f>
        <v>14</v>
      </c>
    </row>
    <row r="117" spans="1:9" x14ac:dyDescent="0.35">
      <c r="A117">
        <v>103</v>
      </c>
      <c r="B117" s="20" t="s">
        <v>341</v>
      </c>
      <c r="C117" s="27" t="s">
        <v>229</v>
      </c>
      <c r="D117" s="36" t="s">
        <v>233</v>
      </c>
      <c r="E117" s="21">
        <f>IF(LEN(VLOOKUP($D117,ListaCharlas!$B:$I,2,FALSE))=0,"",VLOOKUP($D117,ListaCharlas!$B:$I,2,FALSE))</f>
        <v>10</v>
      </c>
      <c r="F117" s="21" t="str">
        <f>IF(LEN(VLOOKUP($D117,ListaCharlas!$B:$I,3,FALSE))=0,"",VLOOKUP($D117,ListaCharlas!$B:$I,3,FALSE))</f>
        <v/>
      </c>
      <c r="G117" s="21" t="str">
        <f>IF(LEN(VLOOKUP($D117,ListaCharlas!$B:$I,4,FALSE))=0,"",VLOOKUP($D117,ListaCharlas!$B:$I,4,FALSE))</f>
        <v/>
      </c>
      <c r="H117" s="21">
        <f>IF(LEN(VLOOKUP($D117,ListaCharlas!$B:$I,6,FALSE))=0,"",VLOOKUP($D117,ListaCharlas!$B:$I,6,FALSE))</f>
        <v>13</v>
      </c>
      <c r="I117" s="39">
        <f>IF(LEN(VLOOKUP($D117,ListaCharlas!$B:$I,7,FALSE))=0,"",VLOOKUP($D117,ListaCharlas!$B:$I,7,FALSE))</f>
        <v>72</v>
      </c>
    </row>
    <row r="118" spans="1:9" ht="31" x14ac:dyDescent="0.35">
      <c r="A118">
        <v>104</v>
      </c>
      <c r="B118" s="20" t="s">
        <v>341</v>
      </c>
      <c r="C118" s="27" t="s">
        <v>229</v>
      </c>
      <c r="D118" s="36" t="s">
        <v>103</v>
      </c>
      <c r="E118" s="21">
        <f>IF(LEN(VLOOKUP($D118,ListaCharlas!$B:$I,2,FALSE))=0,"",VLOOKUP($D118,ListaCharlas!$B:$I,2,FALSE))</f>
        <v>18</v>
      </c>
      <c r="F118" s="21" t="str">
        <f>IF(LEN(VLOOKUP($D118,ListaCharlas!$B:$I,3,FALSE))=0,"",VLOOKUP($D118,ListaCharlas!$B:$I,3,FALSE))</f>
        <v>8,33</v>
      </c>
      <c r="G118" s="21" t="str">
        <f>IF(LEN(VLOOKUP($D118,ListaCharlas!$B:$I,4,FALSE))=0,"",VLOOKUP($D118,ListaCharlas!$B:$I,4,FALSE))</f>
        <v>8,83</v>
      </c>
      <c r="H118" s="21">
        <f>IF(LEN(VLOOKUP($D118,ListaCharlas!$B:$I,6,FALSE))=0,"",VLOOKUP($D118,ListaCharlas!$B:$I,6,FALSE))</f>
        <v>82</v>
      </c>
      <c r="I118" s="39">
        <f>IF(LEN(VLOOKUP($D118,ListaCharlas!$B:$I,7,FALSE))=0,"",VLOOKUP($D118,ListaCharlas!$B:$I,7,FALSE))</f>
        <v>223</v>
      </c>
    </row>
    <row r="119" spans="1:9" x14ac:dyDescent="0.35">
      <c r="A119">
        <v>105</v>
      </c>
      <c r="B119" s="20" t="s">
        <v>341</v>
      </c>
      <c r="C119" s="27" t="s">
        <v>352</v>
      </c>
      <c r="D119" s="36" t="s">
        <v>77</v>
      </c>
      <c r="E119" s="21">
        <f>IF(LEN(VLOOKUP($D119,ListaCharlas!$B:$I,2,FALSE))=0,"",VLOOKUP($D119,ListaCharlas!$B:$I,2,FALSE))</f>
        <v>5</v>
      </c>
      <c r="F119" s="21" t="str">
        <f>IF(LEN(VLOOKUP($D119,ListaCharlas!$B:$I,3,FALSE))=0,"",VLOOKUP($D119,ListaCharlas!$B:$I,3,FALSE))</f>
        <v>7,80</v>
      </c>
      <c r="G119" s="21" t="str">
        <f>IF(LEN(VLOOKUP($D119,ListaCharlas!$B:$I,4,FALSE))=0,"",VLOOKUP($D119,ListaCharlas!$B:$I,4,FALSE))</f>
        <v/>
      </c>
      <c r="H119" s="21">
        <f>IF(LEN(VLOOKUP($D119,ListaCharlas!$B:$I,6,FALSE))=0,"",VLOOKUP($D119,ListaCharlas!$B:$I,6,FALSE))</f>
        <v>217</v>
      </c>
      <c r="I119" s="39">
        <f>IF(LEN(VLOOKUP($D119,ListaCharlas!$B:$I,7,FALSE))=0,"",VLOOKUP($D119,ListaCharlas!$B:$I,7,FALSE))</f>
        <v>668</v>
      </c>
    </row>
    <row r="120" spans="1:9" x14ac:dyDescent="0.35">
      <c r="A120">
        <v>106</v>
      </c>
      <c r="B120" s="20" t="s">
        <v>341</v>
      </c>
      <c r="C120" s="27" t="s">
        <v>352</v>
      </c>
      <c r="D120" s="36" t="s">
        <v>279</v>
      </c>
      <c r="E120" s="21">
        <f>IF(LEN(VLOOKUP($D120,ListaCharlas!$B:$I,2,FALSE))=0,"",VLOOKUP($D120,ListaCharlas!$B:$I,2,FALSE))</f>
        <v>19</v>
      </c>
      <c r="F120" s="21" t="str">
        <f>IF(LEN(VLOOKUP($D120,ListaCharlas!$B:$I,3,FALSE))=0,"",VLOOKUP($D120,ListaCharlas!$B:$I,3,FALSE))</f>
        <v>9,79</v>
      </c>
      <c r="G120" s="21" t="str">
        <f>IF(LEN(VLOOKUP($D120,ListaCharlas!$B:$I,4,FALSE))=0,"",VLOOKUP($D120,ListaCharlas!$B:$I,4,FALSE))</f>
        <v>9,84</v>
      </c>
      <c r="H120" s="21">
        <f>IF(LEN(VLOOKUP($D120,ListaCharlas!$B:$I,6,FALSE))=0,"",VLOOKUP($D120,ListaCharlas!$B:$I,6,FALSE))</f>
        <v>28</v>
      </c>
      <c r="I120" s="39">
        <f>IF(LEN(VLOOKUP($D120,ListaCharlas!$B:$I,7,FALSE))=0,"",VLOOKUP($D120,ListaCharlas!$B:$I,7,FALSE))</f>
        <v>122</v>
      </c>
    </row>
    <row r="121" spans="1:9" x14ac:dyDescent="0.35">
      <c r="A121">
        <v>107</v>
      </c>
      <c r="B121" s="20" t="s">
        <v>341</v>
      </c>
      <c r="C121" s="27" t="s">
        <v>352</v>
      </c>
      <c r="D121" s="36" t="s">
        <v>282</v>
      </c>
      <c r="E121" s="21">
        <f>IF(LEN(VLOOKUP($D121,ListaCharlas!$B:$I,2,FALSE))=0,"",VLOOKUP($D121,ListaCharlas!$B:$I,2,FALSE))</f>
        <v>2</v>
      </c>
      <c r="F121" s="21" t="str">
        <f>IF(LEN(VLOOKUP($D121,ListaCharlas!$B:$I,3,FALSE))=0,"",VLOOKUP($D121,ListaCharlas!$B:$I,3,FALSE))</f>
        <v>9,5</v>
      </c>
      <c r="G121" s="21">
        <f>IF(LEN(VLOOKUP($D121,ListaCharlas!$B:$I,4,FALSE))=0,"",VLOOKUP($D121,ListaCharlas!$B:$I,4,FALSE))</f>
        <v>9</v>
      </c>
      <c r="H121" s="21">
        <f>IF(LEN(VLOOKUP($D121,ListaCharlas!$B:$I,6,FALSE))=0,"",VLOOKUP($D121,ListaCharlas!$B:$I,6,FALSE))</f>
        <v>11</v>
      </c>
      <c r="I121" s="39">
        <f>IF(LEN(VLOOKUP($D121,ListaCharlas!$B:$I,7,FALSE))=0,"",VLOOKUP($D121,ListaCharlas!$B:$I,7,FALSE))</f>
        <v>49</v>
      </c>
    </row>
    <row r="122" spans="1:9" ht="31" x14ac:dyDescent="0.35">
      <c r="A122">
        <v>108</v>
      </c>
      <c r="B122" s="20" t="s">
        <v>341</v>
      </c>
      <c r="C122" s="27" t="s">
        <v>113</v>
      </c>
      <c r="D122" s="36" t="s">
        <v>281</v>
      </c>
      <c r="E122" s="21" t="str">
        <f>IF(LEN(VLOOKUP($D122,ListaCharlas!$B:$I,2,FALSE))=0,"",VLOOKUP($D122,ListaCharlas!$B:$I,2,FALSE))</f>
        <v/>
      </c>
      <c r="F122" s="21" t="str">
        <f>IF(LEN(VLOOKUP($D122,ListaCharlas!$B:$I,3,FALSE))=0,"",VLOOKUP($D122,ListaCharlas!$B:$I,3,FALSE))</f>
        <v/>
      </c>
      <c r="G122" s="21" t="str">
        <f>IF(LEN(VLOOKUP($D122,ListaCharlas!$B:$I,4,FALSE))=0,"",VLOOKUP($D122,ListaCharlas!$B:$I,4,FALSE))</f>
        <v/>
      </c>
      <c r="H122" s="21">
        <f>IF(LEN(VLOOKUP($D122,ListaCharlas!$B:$I,6,FALSE))=0,"",VLOOKUP($D122,ListaCharlas!$B:$I,6,FALSE))</f>
        <v>18</v>
      </c>
      <c r="I122" s="39">
        <f>IF(LEN(VLOOKUP($D122,ListaCharlas!$B:$I,7,FALSE))=0,"",VLOOKUP($D122,ListaCharlas!$B:$I,7,FALSE))</f>
        <v>168</v>
      </c>
    </row>
    <row r="123" spans="1:9" ht="31" x14ac:dyDescent="0.35">
      <c r="A123">
        <v>109</v>
      </c>
      <c r="B123" s="20" t="s">
        <v>341</v>
      </c>
      <c r="C123" s="27" t="s">
        <v>113</v>
      </c>
      <c r="D123" s="36" t="s">
        <v>61</v>
      </c>
      <c r="E123" s="21">
        <f>IF(LEN(VLOOKUP($D123,ListaCharlas!$B:$I,2,FALSE))=0,"",VLOOKUP($D123,ListaCharlas!$B:$I,2,FALSE))</f>
        <v>18</v>
      </c>
      <c r="F123" s="21" t="str">
        <f>IF(LEN(VLOOKUP($D123,ListaCharlas!$B:$I,3,FALSE))=0,"",VLOOKUP($D123,ListaCharlas!$B:$I,3,FALSE))</f>
        <v>9,6</v>
      </c>
      <c r="G123" s="21" t="str">
        <f>IF(LEN(VLOOKUP($D123,ListaCharlas!$B:$I,4,FALSE))=0,"",VLOOKUP($D123,ListaCharlas!$B:$I,4,FALSE))</f>
        <v/>
      </c>
      <c r="H123" s="21">
        <f>IF(LEN(VLOOKUP($D123,ListaCharlas!$B:$I,6,FALSE))=0,"",VLOOKUP($D123,ListaCharlas!$B:$I,6,FALSE))</f>
        <v>229</v>
      </c>
      <c r="I123" s="39">
        <f>IF(LEN(VLOOKUP($D123,ListaCharlas!$B:$I,7,FALSE))=0,"",VLOOKUP($D123,ListaCharlas!$B:$I,7,FALSE))</f>
        <v>24910</v>
      </c>
    </row>
    <row r="124" spans="1:9" x14ac:dyDescent="0.35">
      <c r="A124">
        <v>110</v>
      </c>
      <c r="B124" s="20" t="s">
        <v>341</v>
      </c>
      <c r="C124" s="27" t="s">
        <v>113</v>
      </c>
      <c r="D124" s="36" t="s">
        <v>241</v>
      </c>
      <c r="E124" s="21">
        <f>IF(LEN(VLOOKUP($D124,ListaCharlas!$B:$I,2,FALSE))=0,"",VLOOKUP($D124,ListaCharlas!$B:$I,2,FALSE))</f>
        <v>17</v>
      </c>
      <c r="F124" s="21">
        <f>IF(LEN(VLOOKUP($D124,ListaCharlas!$B:$I,3,FALSE))=0,"",VLOOKUP($D124,ListaCharlas!$B:$I,3,FALSE))</f>
        <v>9.27</v>
      </c>
      <c r="G124" s="21">
        <f>IF(LEN(VLOOKUP($D124,ListaCharlas!$B:$I,4,FALSE))=0,"",VLOOKUP($D124,ListaCharlas!$B:$I,4,FALSE))</f>
        <v>9.27</v>
      </c>
      <c r="H124" s="21">
        <f>IF(LEN(VLOOKUP($D124,ListaCharlas!$B:$I,6,FALSE))=0,"",VLOOKUP($D124,ListaCharlas!$B:$I,6,FALSE))</f>
        <v>15</v>
      </c>
      <c r="I124" s="39">
        <f>IF(LEN(VLOOKUP($D124,ListaCharlas!$B:$I,7,FALSE))=0,"",VLOOKUP($D124,ListaCharlas!$B:$I,7,FALSE))</f>
        <v>140</v>
      </c>
    </row>
    <row r="125" spans="1:9" x14ac:dyDescent="0.35">
      <c r="A125">
        <v>111</v>
      </c>
      <c r="B125" s="20" t="s">
        <v>341</v>
      </c>
      <c r="C125" s="27" t="s">
        <v>113</v>
      </c>
      <c r="D125" s="36" t="s">
        <v>221</v>
      </c>
      <c r="E125" s="21">
        <f>IF(LEN(VLOOKUP($D125,ListaCharlas!$B:$I,2,FALSE))=0,"",VLOOKUP($D125,ListaCharlas!$B:$I,2,FALSE))</f>
        <v>27</v>
      </c>
      <c r="F125" s="21">
        <f>IF(LEN(VLOOKUP($D125,ListaCharlas!$B:$I,3,FALSE))=0,"",VLOOKUP($D125,ListaCharlas!$B:$I,3,FALSE))</f>
        <v>9.2100000000000009</v>
      </c>
      <c r="G125" s="21">
        <f>IF(LEN(VLOOKUP($D125,ListaCharlas!$B:$I,4,FALSE))=0,"",VLOOKUP($D125,ListaCharlas!$B:$I,4,FALSE))</f>
        <v>9.5</v>
      </c>
      <c r="H125" s="21">
        <f>IF(LEN(VLOOKUP($D125,ListaCharlas!$B:$I,6,FALSE))=0,"",VLOOKUP($D125,ListaCharlas!$B:$I,6,FALSE))</f>
        <v>20</v>
      </c>
      <c r="I125" s="39">
        <f>IF(LEN(VLOOKUP($D125,ListaCharlas!$B:$I,7,FALSE))=0,"",VLOOKUP($D125,ListaCharlas!$B:$I,7,FALSE))</f>
        <v>51</v>
      </c>
    </row>
    <row r="126" spans="1:9" ht="31" x14ac:dyDescent="0.35">
      <c r="A126">
        <v>112</v>
      </c>
      <c r="B126" s="20" t="s">
        <v>341</v>
      </c>
      <c r="C126" s="27" t="s">
        <v>8</v>
      </c>
      <c r="D126" s="36" t="s">
        <v>275</v>
      </c>
      <c r="E126" s="21">
        <f>IF(LEN(VLOOKUP($D126,ListaCharlas!$B:$I,2,FALSE))=0,"",VLOOKUP($D126,ListaCharlas!$B:$I,2,FALSE))</f>
        <v>1</v>
      </c>
      <c r="F126" s="21">
        <f>IF(LEN(VLOOKUP($D126,ListaCharlas!$B:$I,3,FALSE))=0,"",VLOOKUP($D126,ListaCharlas!$B:$I,3,FALSE))</f>
        <v>9</v>
      </c>
      <c r="G126" s="21">
        <f>IF(LEN(VLOOKUP($D126,ListaCharlas!$B:$I,4,FALSE))=0,"",VLOOKUP($D126,ListaCharlas!$B:$I,4,FALSE))</f>
        <v>8</v>
      </c>
      <c r="H126" s="21">
        <f>IF(LEN(VLOOKUP($D126,ListaCharlas!$B:$I,6,FALSE))=0,"",VLOOKUP($D126,ListaCharlas!$B:$I,6,FALSE))</f>
        <v>36</v>
      </c>
      <c r="I126" s="39">
        <f>IF(LEN(VLOOKUP($D126,ListaCharlas!$B:$I,7,FALSE))=0,"",VLOOKUP($D126,ListaCharlas!$B:$I,7,FALSE))</f>
        <v>116</v>
      </c>
    </row>
    <row r="127" spans="1:9" x14ac:dyDescent="0.35">
      <c r="A127">
        <v>113</v>
      </c>
      <c r="B127" s="20" t="s">
        <v>341</v>
      </c>
      <c r="C127" s="27" t="s">
        <v>8</v>
      </c>
      <c r="D127" s="36" t="s">
        <v>92</v>
      </c>
      <c r="E127" s="21">
        <f>IF(LEN(VLOOKUP($D127,ListaCharlas!$B:$I,2,FALSE))=0,"",VLOOKUP($D127,ListaCharlas!$B:$I,2,FALSE))</f>
        <v>4</v>
      </c>
      <c r="F127" s="21" t="str">
        <f>IF(LEN(VLOOKUP($D127,ListaCharlas!$B:$I,3,FALSE))=0,"",VLOOKUP($D127,ListaCharlas!$B:$I,3,FALSE))</f>
        <v>8,5</v>
      </c>
      <c r="G127" s="21" t="str">
        <f>IF(LEN(VLOOKUP($D127,ListaCharlas!$B:$I,4,FALSE))=0,"",VLOOKUP($D127,ListaCharlas!$B:$I,4,FALSE))</f>
        <v/>
      </c>
      <c r="H127" s="21">
        <f>IF(LEN(VLOOKUP($D127,ListaCharlas!$B:$I,6,FALSE))=0,"",VLOOKUP($D127,ListaCharlas!$B:$I,6,FALSE))</f>
        <v>196</v>
      </c>
      <c r="I127" s="39" t="str">
        <f>IF(LEN(VLOOKUP($D127,ListaCharlas!$B:$I,7,FALSE))=0,"",VLOOKUP($D127,ListaCharlas!$B:$I,7,FALSE))</f>
        <v/>
      </c>
    </row>
    <row r="128" spans="1:9" x14ac:dyDescent="0.35">
      <c r="A128">
        <v>114</v>
      </c>
      <c r="B128" s="20" t="s">
        <v>341</v>
      </c>
      <c r="C128" s="27" t="s">
        <v>8</v>
      </c>
      <c r="D128" s="36" t="s">
        <v>63</v>
      </c>
      <c r="E128" s="21">
        <f>IF(LEN(VLOOKUP($D128,ListaCharlas!$B:$I,2,FALSE))=0,"",VLOOKUP($D128,ListaCharlas!$B:$I,2,FALSE))</f>
        <v>3</v>
      </c>
      <c r="F128" s="21" t="str">
        <f>IF(LEN(VLOOKUP($D128,ListaCharlas!$B:$I,3,FALSE))=0,"",VLOOKUP($D128,ListaCharlas!$B:$I,3,FALSE))</f>
        <v>5,33</v>
      </c>
      <c r="G128" s="21" t="str">
        <f>IF(LEN(VLOOKUP($D128,ListaCharlas!$B:$I,4,FALSE))=0,"",VLOOKUP($D128,ListaCharlas!$B:$I,4,FALSE))</f>
        <v/>
      </c>
      <c r="H128" s="21" t="str">
        <f>IF(LEN(VLOOKUP($D128,ListaCharlas!$B:$I,6,FALSE))=0,"",VLOOKUP($D128,ListaCharlas!$B:$I,6,FALSE))</f>
        <v/>
      </c>
      <c r="I128" s="39" t="str">
        <f>IF(LEN(VLOOKUP($D128,ListaCharlas!$B:$I,7,FALSE))=0,"",VLOOKUP($D128,ListaCharlas!$B:$I,7,FALSE))</f>
        <v/>
      </c>
    </row>
    <row r="129" spans="1:9" x14ac:dyDescent="0.35">
      <c r="A129">
        <v>115</v>
      </c>
      <c r="B129" s="20" t="s">
        <v>341</v>
      </c>
      <c r="C129" s="27" t="s">
        <v>8</v>
      </c>
      <c r="D129" s="36" t="s">
        <v>295</v>
      </c>
      <c r="E129" s="21">
        <f>IF(LEN(VLOOKUP($D129,ListaCharlas!$B:$I,2,FALSE))=0,"",VLOOKUP($D129,ListaCharlas!$B:$I,2,FALSE))</f>
        <v>2</v>
      </c>
      <c r="F129" s="21">
        <f>IF(LEN(VLOOKUP($D129,ListaCharlas!$B:$I,3,FALSE))=0,"",VLOOKUP($D129,ListaCharlas!$B:$I,3,FALSE))</f>
        <v>9</v>
      </c>
      <c r="G129" s="21">
        <f>IF(LEN(VLOOKUP($D129,ListaCharlas!$B:$I,4,FALSE))=0,"",VLOOKUP($D129,ListaCharlas!$B:$I,4,FALSE))</f>
        <v>9</v>
      </c>
      <c r="H129" s="21">
        <f>IF(LEN(VLOOKUP($D129,ListaCharlas!$B:$I,6,FALSE))=0,"",VLOOKUP($D129,ListaCharlas!$B:$I,6,FALSE))</f>
        <v>23</v>
      </c>
      <c r="I129" s="39">
        <f>IF(LEN(VLOOKUP($D129,ListaCharlas!$B:$I,7,FALSE))=0,"",VLOOKUP($D129,ListaCharlas!$B:$I,7,FALSE))</f>
        <v>480</v>
      </c>
    </row>
    <row r="130" spans="1:9" x14ac:dyDescent="0.35">
      <c r="A130">
        <v>116</v>
      </c>
      <c r="B130" s="20" t="s">
        <v>341</v>
      </c>
      <c r="C130" s="27" t="s">
        <v>8</v>
      </c>
      <c r="D130" s="36" t="s">
        <v>297</v>
      </c>
      <c r="E130" s="21">
        <f>IF(LEN(VLOOKUP($D130,ListaCharlas!$B:$I,2,FALSE))=0,"",VLOOKUP($D130,ListaCharlas!$B:$I,2,FALSE))</f>
        <v>1</v>
      </c>
      <c r="F130" s="21">
        <f>IF(LEN(VLOOKUP($D130,ListaCharlas!$B:$I,3,FALSE))=0,"",VLOOKUP($D130,ListaCharlas!$B:$I,3,FALSE))</f>
        <v>9</v>
      </c>
      <c r="G130" s="21">
        <f>IF(LEN(VLOOKUP($D130,ListaCharlas!$B:$I,4,FALSE))=0,"",VLOOKUP($D130,ListaCharlas!$B:$I,4,FALSE))</f>
        <v>9</v>
      </c>
      <c r="H130" s="21">
        <f>IF(LEN(VLOOKUP($D130,ListaCharlas!$B:$I,6,FALSE))=0,"",VLOOKUP($D130,ListaCharlas!$B:$I,6,FALSE))</f>
        <v>13</v>
      </c>
      <c r="I130" s="39">
        <f>IF(LEN(VLOOKUP($D130,ListaCharlas!$B:$I,7,FALSE))=0,"",VLOOKUP($D130,ListaCharlas!$B:$I,7,FALSE))</f>
        <v>79</v>
      </c>
    </row>
    <row r="131" spans="1:9" x14ac:dyDescent="0.35">
      <c r="A131">
        <v>117</v>
      </c>
      <c r="B131" s="20" t="s">
        <v>341</v>
      </c>
      <c r="C131" s="27" t="s">
        <v>8</v>
      </c>
      <c r="D131" s="36" t="s">
        <v>76</v>
      </c>
      <c r="E131" s="21" t="str">
        <f>IF(LEN(VLOOKUP($D131,ListaCharlas!$B:$I,2,FALSE))=0,"",VLOOKUP($D131,ListaCharlas!$B:$I,2,FALSE))</f>
        <v/>
      </c>
      <c r="F131" s="21" t="str">
        <f>IF(LEN(VLOOKUP($D131,ListaCharlas!$B:$I,3,FALSE))=0,"",VLOOKUP($D131,ListaCharlas!$B:$I,3,FALSE))</f>
        <v/>
      </c>
      <c r="G131" s="21" t="str">
        <f>IF(LEN(VLOOKUP($D131,ListaCharlas!$B:$I,4,FALSE))=0,"",VLOOKUP($D131,ListaCharlas!$B:$I,4,FALSE))</f>
        <v/>
      </c>
      <c r="H131" s="21">
        <f>IF(LEN(VLOOKUP($D131,ListaCharlas!$B:$I,6,FALSE))=0,"",VLOOKUP($D131,ListaCharlas!$B:$I,6,FALSE))</f>
        <v>5</v>
      </c>
      <c r="I131" s="39">
        <f>IF(LEN(VLOOKUP($D131,ListaCharlas!$B:$I,7,FALSE))=0,"",VLOOKUP($D131,ListaCharlas!$B:$I,7,FALSE))</f>
        <v>619</v>
      </c>
    </row>
    <row r="132" spans="1:9" x14ac:dyDescent="0.35">
      <c r="A132">
        <v>118</v>
      </c>
      <c r="B132" s="20" t="s">
        <v>341</v>
      </c>
      <c r="C132" s="27" t="s">
        <v>8</v>
      </c>
      <c r="D132" s="36" t="s">
        <v>49</v>
      </c>
      <c r="E132" s="21">
        <f>IF(LEN(VLOOKUP($D132,ListaCharlas!$B:$I,2,FALSE))=0,"",VLOOKUP($D132,ListaCharlas!$B:$I,2,FALSE))</f>
        <v>13</v>
      </c>
      <c r="F132" s="21" t="str">
        <f>IF(LEN(VLOOKUP($D132,ListaCharlas!$B:$I,3,FALSE))=0,"",VLOOKUP($D132,ListaCharlas!$B:$I,3,FALSE))</f>
        <v>6,4</v>
      </c>
      <c r="G132" s="21" t="str">
        <f>IF(LEN(VLOOKUP($D132,ListaCharlas!$B:$I,4,FALSE))=0,"",VLOOKUP($D132,ListaCharlas!$B:$I,4,FALSE))</f>
        <v/>
      </c>
      <c r="H132" s="21">
        <f>IF(LEN(VLOOKUP($D132,ListaCharlas!$B:$I,6,FALSE))=0,"",VLOOKUP($D132,ListaCharlas!$B:$I,6,FALSE))</f>
        <v>207</v>
      </c>
      <c r="I132" s="39" t="str">
        <f>IF(LEN(VLOOKUP($D132,ListaCharlas!$B:$I,7,FALSE))=0,"",VLOOKUP($D132,ListaCharlas!$B:$I,7,FALSE))</f>
        <v/>
      </c>
    </row>
    <row r="133" spans="1:9" x14ac:dyDescent="0.35">
      <c r="A133">
        <v>119</v>
      </c>
      <c r="B133" s="20" t="s">
        <v>341</v>
      </c>
      <c r="C133" s="27" t="s">
        <v>8</v>
      </c>
      <c r="D133" s="37" t="s">
        <v>298</v>
      </c>
      <c r="E133" s="21">
        <f>IF(LEN(VLOOKUP($D133,ListaCharlas!$B:$I,2,FALSE))=0,"",VLOOKUP($D133,ListaCharlas!$B:$I,2,FALSE))</f>
        <v>1</v>
      </c>
      <c r="F133" s="21">
        <f>IF(LEN(VLOOKUP($D133,ListaCharlas!$B:$I,3,FALSE))=0,"",VLOOKUP($D133,ListaCharlas!$B:$I,3,FALSE))</f>
        <v>7</v>
      </c>
      <c r="G133" s="21">
        <f>IF(LEN(VLOOKUP($D133,ListaCharlas!$B:$I,4,FALSE))=0,"",VLOOKUP($D133,ListaCharlas!$B:$I,4,FALSE))</f>
        <v>8</v>
      </c>
      <c r="H133" s="21">
        <f>IF(LEN(VLOOKUP($D133,ListaCharlas!$B:$I,6,FALSE))=0,"",VLOOKUP($D133,ListaCharlas!$B:$I,6,FALSE))</f>
        <v>46</v>
      </c>
      <c r="I133" s="39">
        <f>IF(LEN(VLOOKUP($D133,ListaCharlas!$B:$I,7,FALSE))=0,"",VLOOKUP($D133,ListaCharlas!$B:$I,7,FALSE))</f>
        <v>117</v>
      </c>
    </row>
    <row r="134" spans="1:9" x14ac:dyDescent="0.35">
      <c r="A134">
        <v>120</v>
      </c>
      <c r="B134" s="20" t="s">
        <v>341</v>
      </c>
      <c r="C134" s="27" t="s">
        <v>8</v>
      </c>
      <c r="D134" s="36" t="s">
        <v>249</v>
      </c>
      <c r="E134" s="21">
        <f>IF(LEN(VLOOKUP($D134,ListaCharlas!$B:$I,2,FALSE))=0,"",VLOOKUP($D134,ListaCharlas!$B:$I,2,FALSE))</f>
        <v>4</v>
      </c>
      <c r="F134" s="21" t="str">
        <f>IF(LEN(VLOOKUP($D134,ListaCharlas!$B:$I,3,FALSE))=0,"",VLOOKUP($D134,ListaCharlas!$B:$I,3,FALSE))</f>
        <v>9,5</v>
      </c>
      <c r="G134" s="21" t="str">
        <f>IF(LEN(VLOOKUP($D134,ListaCharlas!$B:$I,4,FALSE))=0,"",VLOOKUP($D134,ListaCharlas!$B:$I,4,FALSE))</f>
        <v>9,25</v>
      </c>
      <c r="H134" s="21">
        <f>IF(LEN(VLOOKUP($D134,ListaCharlas!$B:$I,6,FALSE))=0,"",VLOOKUP($D134,ListaCharlas!$B:$I,6,FALSE))</f>
        <v>17</v>
      </c>
      <c r="I134" s="39">
        <f>IF(LEN(VLOOKUP($D134,ListaCharlas!$B:$I,7,FALSE))=0,"",VLOOKUP($D134,ListaCharlas!$B:$I,7,FALSE))</f>
        <v>118</v>
      </c>
    </row>
    <row r="135" spans="1:9" x14ac:dyDescent="0.35">
      <c r="A135">
        <v>121</v>
      </c>
      <c r="B135" s="20" t="s">
        <v>341</v>
      </c>
      <c r="C135" s="27" t="s">
        <v>8</v>
      </c>
      <c r="D135" s="36" t="s">
        <v>225</v>
      </c>
      <c r="E135" s="21">
        <f>IF(LEN(VLOOKUP($D135,ListaCharlas!$B:$I,2,FALSE))=0,"",VLOOKUP($D135,ListaCharlas!$B:$I,2,FALSE))</f>
        <v>27</v>
      </c>
      <c r="F135" s="21">
        <f>IF(LEN(VLOOKUP($D135,ListaCharlas!$B:$I,3,FALSE))=0,"",VLOOKUP($D135,ListaCharlas!$B:$I,3,FALSE))</f>
        <v>8.89</v>
      </c>
      <c r="G135" s="21">
        <f>IF(LEN(VLOOKUP($D135,ListaCharlas!$B:$I,4,FALSE))=0,"",VLOOKUP($D135,ListaCharlas!$B:$I,4,FALSE))</f>
        <v>9.44</v>
      </c>
      <c r="H135" s="21">
        <f>IF(LEN(VLOOKUP($D135,ListaCharlas!$B:$I,6,FALSE))=0,"",VLOOKUP($D135,ListaCharlas!$B:$I,6,FALSE))</f>
        <v>22</v>
      </c>
      <c r="I135" s="39">
        <f>IF(LEN(VLOOKUP($D135,ListaCharlas!$B:$I,7,FALSE))=0,"",VLOOKUP($D135,ListaCharlas!$B:$I,7,FALSE))</f>
        <v>163</v>
      </c>
    </row>
    <row r="136" spans="1:9" ht="31" x14ac:dyDescent="0.35">
      <c r="A136">
        <v>122</v>
      </c>
      <c r="B136" s="20" t="s">
        <v>341</v>
      </c>
      <c r="C136" s="27" t="s">
        <v>8</v>
      </c>
      <c r="D136" s="36" t="s">
        <v>204</v>
      </c>
      <c r="E136" s="21" t="str">
        <f>IF(LEN(VLOOKUP($D136,ListaCharlas!$B:$I,2,FALSE))=0,"",VLOOKUP($D136,ListaCharlas!$B:$I,2,FALSE))</f>
        <v/>
      </c>
      <c r="F136" s="21" t="str">
        <f>IF(LEN(VLOOKUP($D136,ListaCharlas!$B:$I,3,FALSE))=0,"",VLOOKUP($D136,ListaCharlas!$B:$I,3,FALSE))</f>
        <v/>
      </c>
      <c r="G136" s="21" t="str">
        <f>IF(LEN(VLOOKUP($D136,ListaCharlas!$B:$I,4,FALSE))=0,"",VLOOKUP($D136,ListaCharlas!$B:$I,4,FALSE))</f>
        <v/>
      </c>
      <c r="H136" s="21">
        <f>IF(LEN(VLOOKUP($D136,ListaCharlas!$B:$I,6,FALSE))=0,"",VLOOKUP($D136,ListaCharlas!$B:$I,6,FALSE))</f>
        <v>8</v>
      </c>
      <c r="I136" s="39" t="str">
        <f>IF(LEN(VLOOKUP($D136,ListaCharlas!$B:$I,7,FALSE))=0,"",VLOOKUP($D136,ListaCharlas!$B:$I,7,FALSE))</f>
        <v/>
      </c>
    </row>
    <row r="137" spans="1:9" ht="31" x14ac:dyDescent="0.35">
      <c r="A137">
        <v>123</v>
      </c>
      <c r="B137" s="20" t="s">
        <v>341</v>
      </c>
      <c r="C137" s="27" t="s">
        <v>8</v>
      </c>
      <c r="D137" s="36" t="s">
        <v>78</v>
      </c>
      <c r="E137" s="21">
        <f>IF(LEN(VLOOKUP($D137,ListaCharlas!$B:$I,2,FALSE))=0,"",VLOOKUP($D137,ListaCharlas!$B:$I,2,FALSE))</f>
        <v>4</v>
      </c>
      <c r="F137" s="21" t="str">
        <f>IF(LEN(VLOOKUP($D137,ListaCharlas!$B:$I,3,FALSE))=0,"",VLOOKUP($D137,ListaCharlas!$B:$I,3,FALSE))</f>
        <v>6,00</v>
      </c>
      <c r="G137" s="21" t="str">
        <f>IF(LEN(VLOOKUP($D137,ListaCharlas!$B:$I,4,FALSE))=0,"",VLOOKUP($D137,ListaCharlas!$B:$I,4,FALSE))</f>
        <v/>
      </c>
      <c r="H137" s="21">
        <f>IF(LEN(VLOOKUP($D137,ListaCharlas!$B:$I,6,FALSE))=0,"",VLOOKUP($D137,ListaCharlas!$B:$I,6,FALSE))</f>
        <v>186</v>
      </c>
      <c r="I137" s="39">
        <f>IF(LEN(VLOOKUP($D137,ListaCharlas!$B:$I,7,FALSE))=0,"",VLOOKUP($D137,ListaCharlas!$B:$I,7,FALSE))</f>
        <v>90</v>
      </c>
    </row>
    <row r="138" spans="1:9" x14ac:dyDescent="0.35">
      <c r="A138">
        <v>124</v>
      </c>
      <c r="B138" s="20" t="s">
        <v>341</v>
      </c>
      <c r="C138" s="27" t="s">
        <v>8</v>
      </c>
      <c r="D138" s="36" t="s">
        <v>109</v>
      </c>
      <c r="E138" s="21" t="str">
        <f>IF(LEN(VLOOKUP($D138,ListaCharlas!$B:$I,2,FALSE))=0,"",VLOOKUP($D138,ListaCharlas!$B:$I,2,FALSE))</f>
        <v/>
      </c>
      <c r="F138" s="21" t="str">
        <f>IF(LEN(VLOOKUP($D138,ListaCharlas!$B:$I,3,FALSE))=0,"",VLOOKUP($D138,ListaCharlas!$B:$I,3,FALSE))</f>
        <v/>
      </c>
      <c r="G138" s="21" t="str">
        <f>IF(LEN(VLOOKUP($D138,ListaCharlas!$B:$I,4,FALSE))=0,"",VLOOKUP($D138,ListaCharlas!$B:$I,4,FALSE))</f>
        <v/>
      </c>
      <c r="H138" s="21">
        <f>IF(LEN(VLOOKUP($D138,ListaCharlas!$B:$I,6,FALSE))=0,"",VLOOKUP($D138,ListaCharlas!$B:$I,6,FALSE))</f>
        <v>22</v>
      </c>
      <c r="I138" s="39" t="str">
        <f>IF(LEN(VLOOKUP($D138,ListaCharlas!$B:$I,7,FALSE))=0,"",VLOOKUP($D138,ListaCharlas!$B:$I,7,FALSE))</f>
        <v/>
      </c>
    </row>
    <row r="139" spans="1:9" x14ac:dyDescent="0.35">
      <c r="A139">
        <v>125</v>
      </c>
      <c r="B139" s="20" t="s">
        <v>341</v>
      </c>
      <c r="C139" s="27" t="s">
        <v>8</v>
      </c>
      <c r="D139" s="36" t="s">
        <v>9</v>
      </c>
      <c r="E139" s="21" t="str">
        <f>IF(LEN(VLOOKUP($D139,ListaCharlas!$B:$I,2,FALSE))=0,"",VLOOKUP($D139,ListaCharlas!$B:$I,2,FALSE))</f>
        <v/>
      </c>
      <c r="F139" s="21" t="str">
        <f>IF(LEN(VLOOKUP($D139,ListaCharlas!$B:$I,3,FALSE))=0,"",VLOOKUP($D139,ListaCharlas!$B:$I,3,FALSE))</f>
        <v/>
      </c>
      <c r="G139" s="21" t="str">
        <f>IF(LEN(VLOOKUP($D139,ListaCharlas!$B:$I,4,FALSE))=0,"",VLOOKUP($D139,ListaCharlas!$B:$I,4,FALSE))</f>
        <v/>
      </c>
      <c r="H139" s="21">
        <f>IF(LEN(VLOOKUP($D139,ListaCharlas!$B:$I,6,FALSE))=0,"",VLOOKUP($D139,ListaCharlas!$B:$I,6,FALSE))</f>
        <v>277</v>
      </c>
      <c r="I139" s="39" t="str">
        <f>IF(LEN(VLOOKUP($D139,ListaCharlas!$B:$I,7,FALSE))=0,"",VLOOKUP($D139,ListaCharlas!$B:$I,7,FALSE))</f>
        <v/>
      </c>
    </row>
    <row r="140" spans="1:9" x14ac:dyDescent="0.35">
      <c r="A140">
        <v>126</v>
      </c>
      <c r="B140" s="20" t="s">
        <v>341</v>
      </c>
      <c r="C140" s="27" t="s">
        <v>8</v>
      </c>
      <c r="D140" s="36" t="s">
        <v>36</v>
      </c>
      <c r="E140" s="21" t="str">
        <f>IF(LEN(VLOOKUP($D140,ListaCharlas!$B:$I,2,FALSE))=0,"",VLOOKUP($D140,ListaCharlas!$B:$I,2,FALSE))</f>
        <v/>
      </c>
      <c r="F140" s="21" t="str">
        <f>IF(LEN(VLOOKUP($D140,ListaCharlas!$B:$I,3,FALSE))=0,"",VLOOKUP($D140,ListaCharlas!$B:$I,3,FALSE))</f>
        <v/>
      </c>
      <c r="G140" s="21" t="str">
        <f>IF(LEN(VLOOKUP($D140,ListaCharlas!$B:$I,4,FALSE))=0,"",VLOOKUP($D140,ListaCharlas!$B:$I,4,FALSE))</f>
        <v/>
      </c>
      <c r="H140" s="21">
        <f>IF(LEN(VLOOKUP($D140,ListaCharlas!$B:$I,6,FALSE))=0,"",VLOOKUP($D140,ListaCharlas!$B:$I,6,FALSE))</f>
        <v>327</v>
      </c>
      <c r="I140" s="39">
        <f>IF(LEN(VLOOKUP($D140,ListaCharlas!$B:$I,7,FALSE))=0,"",VLOOKUP($D140,ListaCharlas!$B:$I,7,FALSE))</f>
        <v>1341</v>
      </c>
    </row>
    <row r="141" spans="1:9" x14ac:dyDescent="0.35">
      <c r="A141">
        <v>127</v>
      </c>
      <c r="B141" s="20" t="s">
        <v>341</v>
      </c>
      <c r="C141" s="27" t="s">
        <v>8</v>
      </c>
      <c r="D141" s="36" t="s">
        <v>34</v>
      </c>
      <c r="E141" s="21" t="str">
        <f>IF(LEN(VLOOKUP($D141,ListaCharlas!$B:$I,2,FALSE))=0,"",VLOOKUP($D141,ListaCharlas!$B:$I,2,FALSE))</f>
        <v/>
      </c>
      <c r="F141" s="21" t="str">
        <f>IF(LEN(VLOOKUP($D141,ListaCharlas!$B:$I,3,FALSE))=0,"",VLOOKUP($D141,ListaCharlas!$B:$I,3,FALSE))</f>
        <v/>
      </c>
      <c r="G141" s="21" t="str">
        <f>IF(LEN(VLOOKUP($D141,ListaCharlas!$B:$I,4,FALSE))=0,"",VLOOKUP($D141,ListaCharlas!$B:$I,4,FALSE))</f>
        <v/>
      </c>
      <c r="H141" s="21">
        <f>IF(LEN(VLOOKUP($D141,ListaCharlas!$B:$I,6,FALSE))=0,"",VLOOKUP($D141,ListaCharlas!$B:$I,6,FALSE))</f>
        <v>217</v>
      </c>
      <c r="I141" s="39" t="str">
        <f>IF(LEN(VLOOKUP($D141,ListaCharlas!$B:$I,7,FALSE))=0,"",VLOOKUP($D141,ListaCharlas!$B:$I,7,FALSE))</f>
        <v/>
      </c>
    </row>
    <row r="142" spans="1:9" x14ac:dyDescent="0.35">
      <c r="A142">
        <v>128</v>
      </c>
      <c r="B142" s="20" t="s">
        <v>341</v>
      </c>
      <c r="C142" s="27" t="s">
        <v>8</v>
      </c>
      <c r="D142" s="36" t="s">
        <v>35</v>
      </c>
      <c r="E142" s="21" t="str">
        <f>IF(LEN(VLOOKUP($D142,ListaCharlas!$B:$I,2,FALSE))=0,"",VLOOKUP($D142,ListaCharlas!$B:$I,2,FALSE))</f>
        <v/>
      </c>
      <c r="F142" s="21" t="str">
        <f>IF(LEN(VLOOKUP($D142,ListaCharlas!$B:$I,3,FALSE))=0,"",VLOOKUP($D142,ListaCharlas!$B:$I,3,FALSE))</f>
        <v/>
      </c>
      <c r="G142" s="21" t="str">
        <f>IF(LEN(VLOOKUP($D142,ListaCharlas!$B:$I,4,FALSE))=0,"",VLOOKUP($D142,ListaCharlas!$B:$I,4,FALSE))</f>
        <v/>
      </c>
      <c r="H142" s="21">
        <f>IF(LEN(VLOOKUP($D142,ListaCharlas!$B:$I,6,FALSE))=0,"",VLOOKUP($D142,ListaCharlas!$B:$I,6,FALSE))</f>
        <v>295</v>
      </c>
      <c r="I142" s="39" t="str">
        <f>IF(LEN(VLOOKUP($D142,ListaCharlas!$B:$I,7,FALSE))=0,"",VLOOKUP($D142,ListaCharlas!$B:$I,7,FALSE))</f>
        <v/>
      </c>
    </row>
    <row r="143" spans="1:9" x14ac:dyDescent="0.35">
      <c r="A143">
        <v>129</v>
      </c>
      <c r="B143" s="20" t="s">
        <v>341</v>
      </c>
      <c r="C143" s="27" t="s">
        <v>354</v>
      </c>
      <c r="D143" s="36" t="s">
        <v>43</v>
      </c>
      <c r="E143" s="21">
        <f>IF(LEN(VLOOKUP($D143,ListaCharlas!$B:$I,2,FALSE))=0,"",VLOOKUP($D143,ListaCharlas!$B:$I,2,FALSE))</f>
        <v>14</v>
      </c>
      <c r="F143" s="21" t="str">
        <f>IF(LEN(VLOOKUP($D143,ListaCharlas!$B:$I,3,FALSE))=0,"",VLOOKUP($D143,ListaCharlas!$B:$I,3,FALSE))</f>
        <v>7,9</v>
      </c>
      <c r="G143" s="21" t="str">
        <f>IF(LEN(VLOOKUP($D143,ListaCharlas!$B:$I,4,FALSE))=0,"",VLOOKUP($D143,ListaCharlas!$B:$I,4,FALSE))</f>
        <v/>
      </c>
      <c r="H143" s="21">
        <f>IF(LEN(VLOOKUP($D143,ListaCharlas!$B:$I,6,FALSE))=0,"",VLOOKUP($D143,ListaCharlas!$B:$I,6,FALSE))</f>
        <v>216</v>
      </c>
      <c r="I143" s="39" t="str">
        <f>IF(LEN(VLOOKUP($D143,ListaCharlas!$B:$I,7,FALSE))=0,"",VLOOKUP($D143,ListaCharlas!$B:$I,7,FALSE))</f>
        <v/>
      </c>
    </row>
    <row r="144" spans="1:9" x14ac:dyDescent="0.35">
      <c r="A144">
        <v>130</v>
      </c>
      <c r="B144" s="20" t="s">
        <v>341</v>
      </c>
      <c r="C144" s="27" t="s">
        <v>354</v>
      </c>
      <c r="D144" s="36" t="s">
        <v>244</v>
      </c>
      <c r="E144" s="21">
        <f>IF(LEN(VLOOKUP($D144,ListaCharlas!$B:$I,2,FALSE))=0,"",VLOOKUP($D144,ListaCharlas!$B:$I,2,FALSE))</f>
        <v>9</v>
      </c>
      <c r="F144" s="21" t="str">
        <f>IF(LEN(VLOOKUP($D144,ListaCharlas!$B:$I,3,FALSE))=0,"",VLOOKUP($D144,ListaCharlas!$B:$I,3,FALSE))</f>
        <v>8,89</v>
      </c>
      <c r="G144" s="21" t="str">
        <f>IF(LEN(VLOOKUP($D144,ListaCharlas!$B:$I,4,FALSE))=0,"",VLOOKUP($D144,ListaCharlas!$B:$I,4,FALSE))</f>
        <v>9,22</v>
      </c>
      <c r="H144" s="21">
        <f>IF(LEN(VLOOKUP($D144,ListaCharlas!$B:$I,6,FALSE))=0,"",VLOOKUP($D144,ListaCharlas!$B:$I,6,FALSE))</f>
        <v>53</v>
      </c>
      <c r="I144" s="39" t="str">
        <f>IF(LEN(VLOOKUP($D144,ListaCharlas!$B:$I,7,FALSE))=0,"",VLOOKUP($D144,ListaCharlas!$B:$I,7,FALSE))</f>
        <v/>
      </c>
    </row>
    <row r="145" spans="1:9" ht="31" x14ac:dyDescent="0.35">
      <c r="A145">
        <v>131</v>
      </c>
      <c r="B145" s="20" t="s">
        <v>341</v>
      </c>
      <c r="C145" s="27" t="s">
        <v>354</v>
      </c>
      <c r="D145" s="36" t="s">
        <v>218</v>
      </c>
      <c r="E145" s="21">
        <f>IF(LEN(VLOOKUP($D145,ListaCharlas!$B:$I,2,FALSE))=0,"",VLOOKUP($D145,ListaCharlas!$B:$I,2,FALSE))</f>
        <v>30</v>
      </c>
      <c r="F145" s="21">
        <f>IF(LEN(VLOOKUP($D145,ListaCharlas!$B:$I,3,FALSE))=0,"",VLOOKUP($D145,ListaCharlas!$B:$I,3,FALSE))</f>
        <v>9.56</v>
      </c>
      <c r="G145" s="21">
        <f>IF(LEN(VLOOKUP($D145,ListaCharlas!$B:$I,4,FALSE))=0,"",VLOOKUP($D145,ListaCharlas!$B:$I,4,FALSE))</f>
        <v>9.64</v>
      </c>
      <c r="H145" s="21">
        <f>IF(LEN(VLOOKUP($D145,ListaCharlas!$B:$I,6,FALSE))=0,"",VLOOKUP($D145,ListaCharlas!$B:$I,6,FALSE))</f>
        <v>41</v>
      </c>
      <c r="I145" s="39">
        <f>IF(LEN(VLOOKUP($D145,ListaCharlas!$B:$I,7,FALSE))=0,"",VLOOKUP($D145,ListaCharlas!$B:$I,7,FALSE))</f>
        <v>207</v>
      </c>
    </row>
    <row r="146" spans="1:9" ht="31" x14ac:dyDescent="0.35">
      <c r="A146">
        <v>132</v>
      </c>
      <c r="B146" s="20" t="s">
        <v>341</v>
      </c>
      <c r="C146" s="27" t="s">
        <v>354</v>
      </c>
      <c r="D146" s="36" t="s">
        <v>252</v>
      </c>
      <c r="E146" s="21">
        <f>IF(LEN(VLOOKUP($D146,ListaCharlas!$B:$I,2,FALSE))=0,"",VLOOKUP($D146,ListaCharlas!$B:$I,2,FALSE))</f>
        <v>12</v>
      </c>
      <c r="F146" s="21" t="str">
        <f>IF(LEN(VLOOKUP($D146,ListaCharlas!$B:$I,3,FALSE))=0,"",VLOOKUP($D146,ListaCharlas!$B:$I,3,FALSE))</f>
        <v>9,75</v>
      </c>
      <c r="G146" s="21" t="str">
        <f>IF(LEN(VLOOKUP($D146,ListaCharlas!$B:$I,4,FALSE))=0,"",VLOOKUP($D146,ListaCharlas!$B:$I,4,FALSE))</f>
        <v>9,75</v>
      </c>
      <c r="H146" s="21">
        <f>IF(LEN(VLOOKUP($D146,ListaCharlas!$B:$I,6,FALSE))=0,"",VLOOKUP($D146,ListaCharlas!$B:$I,6,FALSE))</f>
        <v>20</v>
      </c>
      <c r="I146" s="39">
        <f>IF(LEN(VLOOKUP($D146,ListaCharlas!$B:$I,7,FALSE))=0,"",VLOOKUP($D146,ListaCharlas!$B:$I,7,FALSE))</f>
        <v>351</v>
      </c>
    </row>
    <row r="147" spans="1:9" x14ac:dyDescent="0.35">
      <c r="A147">
        <v>133</v>
      </c>
      <c r="B147" s="20" t="s">
        <v>341</v>
      </c>
      <c r="C147" s="27" t="s">
        <v>354</v>
      </c>
      <c r="D147" s="46" t="s">
        <v>309</v>
      </c>
      <c r="E147" s="21">
        <f>IF(LEN(VLOOKUP($D147,ListaCharlas!$B:$I,2,FALSE))=0,"",VLOOKUP($D147,ListaCharlas!$B:$I,2,FALSE))</f>
        <v>5</v>
      </c>
      <c r="F147" s="21" t="str">
        <f>IF(LEN(VLOOKUP($D147,ListaCharlas!$B:$I,3,FALSE))=0,"",VLOOKUP($D147,ListaCharlas!$B:$I,3,FALSE))</f>
        <v>8,6</v>
      </c>
      <c r="G147" s="21" t="str">
        <f>IF(LEN(VLOOKUP($D147,ListaCharlas!$B:$I,4,FALSE))=0,"",VLOOKUP($D147,ListaCharlas!$B:$I,4,FALSE))</f>
        <v>9,2</v>
      </c>
      <c r="H147" s="21">
        <f>IF(LEN(VLOOKUP($D147,ListaCharlas!$B:$I,6,FALSE))=0,"",VLOOKUP($D147,ListaCharlas!$B:$I,6,FALSE))</f>
        <v>30</v>
      </c>
      <c r="I147" s="39">
        <f>IF(LEN(VLOOKUP($D147,ListaCharlas!$B:$I,7,FALSE))=0,"",VLOOKUP($D147,ListaCharlas!$B:$I,7,FALSE))</f>
        <v>243</v>
      </c>
    </row>
    <row r="148" spans="1:9" ht="46.5" x14ac:dyDescent="0.35">
      <c r="A148">
        <v>134</v>
      </c>
      <c r="B148" s="20" t="s">
        <v>341</v>
      </c>
      <c r="C148" s="27" t="s">
        <v>354</v>
      </c>
      <c r="D148" s="36" t="s">
        <v>254</v>
      </c>
      <c r="E148" s="21">
        <f>IF(LEN(VLOOKUP($D148,ListaCharlas!$B:$I,2,FALSE))=0,"",VLOOKUP($D148,ListaCharlas!$B:$I,2,FALSE))</f>
        <v>11</v>
      </c>
      <c r="F148" s="21" t="str">
        <f>IF(LEN(VLOOKUP($D148,ListaCharlas!$B:$I,3,FALSE))=0,"",VLOOKUP($D148,ListaCharlas!$B:$I,3,FALSE))</f>
        <v>9,45</v>
      </c>
      <c r="G148" s="21" t="str">
        <f>IF(LEN(VLOOKUP($D148,ListaCharlas!$B:$I,4,FALSE))=0,"",VLOOKUP($D148,ListaCharlas!$B:$I,4,FALSE))</f>
        <v>9,45</v>
      </c>
      <c r="H148" s="21">
        <f>IF(LEN(VLOOKUP($D148,ListaCharlas!$B:$I,6,FALSE))=0,"",VLOOKUP($D148,ListaCharlas!$B:$I,6,FALSE))</f>
        <v>334</v>
      </c>
      <c r="I148" s="39" t="str">
        <f>IF(LEN(VLOOKUP($D148,ListaCharlas!$B:$I,7,FALSE))=0,"",VLOOKUP($D148,ListaCharlas!$B:$I,7,FALSE))</f>
        <v/>
      </c>
    </row>
    <row r="149" spans="1:9" ht="31" x14ac:dyDescent="0.35">
      <c r="A149">
        <v>135</v>
      </c>
      <c r="B149" s="20" t="s">
        <v>341</v>
      </c>
      <c r="C149" s="27" t="s">
        <v>354</v>
      </c>
      <c r="D149" s="36" t="s">
        <v>99</v>
      </c>
      <c r="E149" s="21" t="e">
        <f>IF(LEN(VLOOKUP($D149,ListaCharlas!$B:$I,2,FALSE))=0,"",VLOOKUP($D149,ListaCharlas!$B:$I,2,FALSE))</f>
        <v>#N/A</v>
      </c>
      <c r="F149" s="21" t="e">
        <f>IF(LEN(VLOOKUP($D149,ListaCharlas!$B:$I,3,FALSE))=0,"",VLOOKUP($D149,ListaCharlas!$B:$I,3,FALSE))</f>
        <v>#N/A</v>
      </c>
      <c r="G149" s="21" t="e">
        <f>IF(LEN(VLOOKUP($D149,ListaCharlas!$B:$I,4,FALSE))=0,"",VLOOKUP($D149,ListaCharlas!$B:$I,4,FALSE))</f>
        <v>#N/A</v>
      </c>
      <c r="H149" s="21" t="e">
        <f>IF(LEN(VLOOKUP($D149,ListaCharlas!$B:$I,6,FALSE))=0,"",VLOOKUP($D149,ListaCharlas!$B:$I,6,FALSE))</f>
        <v>#N/A</v>
      </c>
      <c r="I149" s="39" t="e">
        <f>IF(LEN(VLOOKUP($D149,ListaCharlas!$B:$I,7,FALSE))=0,"",VLOOKUP($D149,ListaCharlas!$B:$I,7,FALSE))</f>
        <v>#N/A</v>
      </c>
    </row>
    <row r="150" spans="1:9" x14ac:dyDescent="0.35">
      <c r="A150">
        <v>136</v>
      </c>
      <c r="B150" s="20" t="s">
        <v>341</v>
      </c>
      <c r="C150" s="27" t="s">
        <v>354</v>
      </c>
      <c r="D150" s="37" t="s">
        <v>315</v>
      </c>
      <c r="E150" s="21" t="str">
        <f>IF(LEN(VLOOKUP($D150,ListaCharlas!$B:$I,2,FALSE))=0,"",VLOOKUP($D150,ListaCharlas!$B:$I,2,FALSE))</f>
        <v/>
      </c>
      <c r="F150" s="21" t="str">
        <f>IF(LEN(VLOOKUP($D150,ListaCharlas!$B:$I,3,FALSE))=0,"",VLOOKUP($D150,ListaCharlas!$B:$I,3,FALSE))</f>
        <v/>
      </c>
      <c r="G150" s="21" t="str">
        <f>IF(LEN(VLOOKUP($D150,ListaCharlas!$B:$I,4,FALSE))=0,"",VLOOKUP($D150,ListaCharlas!$B:$I,4,FALSE))</f>
        <v/>
      </c>
      <c r="H150" s="21">
        <f>IF(LEN(VLOOKUP($D150,ListaCharlas!$B:$I,6,FALSE))=0,"",VLOOKUP($D150,ListaCharlas!$B:$I,6,FALSE))</f>
        <v>26</v>
      </c>
      <c r="I150" s="39">
        <f>IF(LEN(VLOOKUP($D150,ListaCharlas!$B:$I,7,FALSE))=0,"",VLOOKUP($D150,ListaCharlas!$B:$I,7,FALSE))</f>
        <v>23</v>
      </c>
    </row>
    <row r="151" spans="1:9" x14ac:dyDescent="0.35">
      <c r="A151">
        <v>136</v>
      </c>
      <c r="B151" s="20" t="s">
        <v>341</v>
      </c>
      <c r="C151" s="27" t="s">
        <v>354</v>
      </c>
      <c r="D151" s="37" t="s">
        <v>350</v>
      </c>
      <c r="E151" s="21" t="str">
        <f>IF(LEN(VLOOKUP($D151,ListaCharlas!$B:$I,2,FALSE))=0,"",VLOOKUP($D151,ListaCharlas!$B:$I,2,FALSE))</f>
        <v/>
      </c>
      <c r="F151" s="21" t="str">
        <f>IF(LEN(VLOOKUP($D151,ListaCharlas!$B:$I,3,FALSE))=0,"",VLOOKUP($D151,ListaCharlas!$B:$I,3,FALSE))</f>
        <v/>
      </c>
      <c r="G151" s="21" t="str">
        <f>IF(LEN(VLOOKUP($D151,ListaCharlas!$B:$I,4,FALSE))=0,"",VLOOKUP($D151,ListaCharlas!$B:$I,4,FALSE))</f>
        <v/>
      </c>
      <c r="H151" s="21" t="str">
        <f>IF(LEN(VLOOKUP($D151,ListaCharlas!$B:$I,6,FALSE))=0,"",VLOOKUP($D151,ListaCharlas!$B:$I,6,FALSE))</f>
        <v/>
      </c>
      <c r="I151" s="39" t="str">
        <f>IF(LEN(VLOOKUP($D151,ListaCharlas!$B:$I,7,FALSE))=0,"",VLOOKUP($D151,ListaCharlas!$B:$I,7,FALSE))</f>
        <v/>
      </c>
    </row>
    <row r="152" spans="1:9" x14ac:dyDescent="0.35">
      <c r="A152">
        <v>137</v>
      </c>
      <c r="B152" s="20" t="s">
        <v>342</v>
      </c>
      <c r="C152" s="27" t="s">
        <v>89</v>
      </c>
      <c r="D152" s="36" t="s">
        <v>108</v>
      </c>
      <c r="E152" s="21">
        <f>IF(LEN(VLOOKUP($D152,ListaCharlas!$B:$I,2,FALSE))=0,"",VLOOKUP($D152,ListaCharlas!$B:$I,2,FALSE))</f>
        <v>16</v>
      </c>
      <c r="F152" s="21" t="str">
        <f>IF(LEN(VLOOKUP($D152,ListaCharlas!$B:$I,3,FALSE))=0,"",VLOOKUP($D152,ListaCharlas!$B:$I,3,FALSE))</f>
        <v>9,13</v>
      </c>
      <c r="G152" s="21" t="str">
        <f>IF(LEN(VLOOKUP($D152,ListaCharlas!$B:$I,4,FALSE))=0,"",VLOOKUP($D152,ListaCharlas!$B:$I,4,FALSE))</f>
        <v>9,13</v>
      </c>
      <c r="H152" s="21">
        <f>IF(LEN(VLOOKUP($D152,ListaCharlas!$B:$I,6,FALSE))=0,"",VLOOKUP($D152,ListaCharlas!$B:$I,6,FALSE))</f>
        <v>22</v>
      </c>
      <c r="I152" s="39">
        <f>IF(LEN(VLOOKUP($D152,ListaCharlas!$B:$I,7,FALSE))=0,"",VLOOKUP($D152,ListaCharlas!$B:$I,7,FALSE))</f>
        <v>356</v>
      </c>
    </row>
    <row r="153" spans="1:9" ht="31" x14ac:dyDescent="0.35">
      <c r="A153">
        <v>138</v>
      </c>
      <c r="B153" s="20" t="s">
        <v>342</v>
      </c>
      <c r="C153" s="27" t="s">
        <v>89</v>
      </c>
      <c r="D153" s="36" t="s">
        <v>67</v>
      </c>
      <c r="E153" s="21">
        <f>IF(LEN(VLOOKUP($D153,ListaCharlas!$B:$I,2,FALSE))=0,"",VLOOKUP($D153,ListaCharlas!$B:$I,2,FALSE))</f>
        <v>7</v>
      </c>
      <c r="F153" s="21" t="str">
        <f>IF(LEN(VLOOKUP($D153,ListaCharlas!$B:$I,3,FALSE))=0,"",VLOOKUP($D153,ListaCharlas!$B:$I,3,FALSE))</f>
        <v>9,14</v>
      </c>
      <c r="G153" s="21" t="str">
        <f>IF(LEN(VLOOKUP($D153,ListaCharlas!$B:$I,4,FALSE))=0,"",VLOOKUP($D153,ListaCharlas!$B:$I,4,FALSE))</f>
        <v/>
      </c>
      <c r="H153" s="21">
        <f>IF(LEN(VLOOKUP($D153,ListaCharlas!$B:$I,6,FALSE))=0,"",VLOOKUP($D153,ListaCharlas!$B:$I,6,FALSE))</f>
        <v>1302</v>
      </c>
      <c r="I153" s="39" t="str">
        <f>IF(LEN(VLOOKUP($D153,ListaCharlas!$B:$I,7,FALSE))=0,"",VLOOKUP($D153,ListaCharlas!$B:$I,7,FALSE))</f>
        <v/>
      </c>
    </row>
    <row r="154" spans="1:9" x14ac:dyDescent="0.35">
      <c r="A154">
        <v>139</v>
      </c>
      <c r="B154" s="20" t="s">
        <v>342</v>
      </c>
      <c r="C154" s="27" t="s">
        <v>89</v>
      </c>
      <c r="D154" s="36" t="s">
        <v>110</v>
      </c>
      <c r="E154" s="21">
        <f>IF(LEN(VLOOKUP($D154,ListaCharlas!$B:$I,2,FALSE))=0,"",VLOOKUP($D154,ListaCharlas!$B:$I,2,FALSE))</f>
        <v>31</v>
      </c>
      <c r="F154" s="21" t="str">
        <f>IF(LEN(VLOOKUP($D154,ListaCharlas!$B:$I,3,FALSE))=0,"",VLOOKUP($D154,ListaCharlas!$B:$I,3,FALSE))</f>
        <v>8,71</v>
      </c>
      <c r="G154" s="21" t="str">
        <f>IF(LEN(VLOOKUP($D154,ListaCharlas!$B:$I,4,FALSE))=0,"",VLOOKUP($D154,ListaCharlas!$B:$I,4,FALSE))</f>
        <v>8,87</v>
      </c>
      <c r="H154" s="21">
        <f>IF(LEN(VLOOKUP($D154,ListaCharlas!$B:$I,6,FALSE))=0,"",VLOOKUP($D154,ListaCharlas!$B:$I,6,FALSE))</f>
        <v>39</v>
      </c>
      <c r="I154" s="39">
        <f>IF(LEN(VLOOKUP($D154,ListaCharlas!$B:$I,7,FALSE))=0,"",VLOOKUP($D154,ListaCharlas!$B:$I,7,FALSE))</f>
        <v>791</v>
      </c>
    </row>
    <row r="155" spans="1:9" x14ac:dyDescent="0.35">
      <c r="A155">
        <v>140</v>
      </c>
      <c r="B155" s="20" t="s">
        <v>342</v>
      </c>
      <c r="C155" s="27" t="s">
        <v>89</v>
      </c>
      <c r="D155" s="36" t="s">
        <v>232</v>
      </c>
      <c r="E155" s="21">
        <f>IF(LEN(VLOOKUP($D155,ListaCharlas!$B:$I,2,FALSE))=0,"",VLOOKUP($D155,ListaCharlas!$B:$I,2,FALSE))</f>
        <v>17</v>
      </c>
      <c r="F155" s="21">
        <f>IF(LEN(VLOOKUP($D155,ListaCharlas!$B:$I,3,FALSE))=0,"",VLOOKUP($D155,ListaCharlas!$B:$I,3,FALSE))</f>
        <v>9.24</v>
      </c>
      <c r="G155" s="21">
        <f>IF(LEN(VLOOKUP($D155,ListaCharlas!$B:$I,4,FALSE))=0,"",VLOOKUP($D155,ListaCharlas!$B:$I,4,FALSE))</f>
        <v>9.18</v>
      </c>
      <c r="H155" s="21">
        <f>IF(LEN(VLOOKUP($D155,ListaCharlas!$B:$I,6,FALSE))=0,"",VLOOKUP($D155,ListaCharlas!$B:$I,6,FALSE))</f>
        <v>10</v>
      </c>
      <c r="I155" s="39">
        <f>IF(LEN(VLOOKUP($D155,ListaCharlas!$B:$I,7,FALSE))=0,"",VLOOKUP($D155,ListaCharlas!$B:$I,7,FALSE))</f>
        <v>60</v>
      </c>
    </row>
    <row r="156" spans="1:9" x14ac:dyDescent="0.35">
      <c r="A156">
        <v>141</v>
      </c>
      <c r="B156" s="20" t="s">
        <v>342</v>
      </c>
      <c r="C156" s="27" t="s">
        <v>89</v>
      </c>
      <c r="D156" s="36" t="s">
        <v>208</v>
      </c>
      <c r="E156" s="21">
        <f>IF(LEN(VLOOKUP($D156,ListaCharlas!$B:$I,2,FALSE))=0,"",VLOOKUP($D156,ListaCharlas!$B:$I,2,FALSE))</f>
        <v>12</v>
      </c>
      <c r="F156" s="21" t="str">
        <f>IF(LEN(VLOOKUP($D156,ListaCharlas!$B:$I,3,FALSE))=0,"",VLOOKUP($D156,ListaCharlas!$B:$I,3,FALSE))</f>
        <v>9,17</v>
      </c>
      <c r="G156" s="21" t="str">
        <f>IF(LEN(VLOOKUP($D156,ListaCharlas!$B:$I,4,FALSE))=0,"",VLOOKUP($D156,ListaCharlas!$B:$I,4,FALSE))</f>
        <v>9,5</v>
      </c>
      <c r="H156" s="21">
        <f>IF(LEN(VLOOKUP($D156,ListaCharlas!$B:$I,6,FALSE))=0,"",VLOOKUP($D156,ListaCharlas!$B:$I,6,FALSE))</f>
        <v>20</v>
      </c>
      <c r="I156" s="39">
        <f>IF(LEN(VLOOKUP($D156,ListaCharlas!$B:$I,7,FALSE))=0,"",VLOOKUP($D156,ListaCharlas!$B:$I,7,FALSE))</f>
        <v>125</v>
      </c>
    </row>
    <row r="157" spans="1:9" x14ac:dyDescent="0.35">
      <c r="A157">
        <v>142</v>
      </c>
      <c r="B157" s="20" t="s">
        <v>342</v>
      </c>
      <c r="C157" s="27" t="s">
        <v>89</v>
      </c>
      <c r="D157" s="36" t="s">
        <v>23</v>
      </c>
      <c r="E157" s="21" t="str">
        <f>IF(LEN(VLOOKUP($D157,ListaCharlas!$B:$I,2,FALSE))=0,"",VLOOKUP($D157,ListaCharlas!$B:$I,2,FALSE))</f>
        <v/>
      </c>
      <c r="F157" s="21" t="str">
        <f>IF(LEN(VLOOKUP($D157,ListaCharlas!$B:$I,3,FALSE))=0,"",VLOOKUP($D157,ListaCharlas!$B:$I,3,FALSE))</f>
        <v/>
      </c>
      <c r="G157" s="21" t="str">
        <f>IF(LEN(VLOOKUP($D157,ListaCharlas!$B:$I,4,FALSE))=0,"",VLOOKUP($D157,ListaCharlas!$B:$I,4,FALSE))</f>
        <v/>
      </c>
      <c r="H157" s="21">
        <f>IF(LEN(VLOOKUP($D157,ListaCharlas!$B:$I,6,FALSE))=0,"",VLOOKUP($D157,ListaCharlas!$B:$I,6,FALSE))</f>
        <v>263</v>
      </c>
      <c r="I157" s="39" t="str">
        <f>IF(LEN(VLOOKUP($D157,ListaCharlas!$B:$I,7,FALSE))=0,"",VLOOKUP($D157,ListaCharlas!$B:$I,7,FALSE))</f>
        <v/>
      </c>
    </row>
    <row r="158" spans="1:9" ht="31" x14ac:dyDescent="0.35">
      <c r="A158">
        <v>143</v>
      </c>
      <c r="B158" s="20" t="s">
        <v>342</v>
      </c>
      <c r="C158" s="27" t="s">
        <v>50</v>
      </c>
      <c r="D158" s="36" t="s">
        <v>73</v>
      </c>
      <c r="E158" s="21">
        <f>IF(LEN(VLOOKUP($D158,ListaCharlas!$B:$I,2,FALSE))=0,"",VLOOKUP($D158,ListaCharlas!$B:$I,2,FALSE))</f>
        <v>8</v>
      </c>
      <c r="F158" s="21" t="str">
        <f>IF(LEN(VLOOKUP($D158,ListaCharlas!$B:$I,3,FALSE))=0,"",VLOOKUP($D158,ListaCharlas!$B:$I,3,FALSE))</f>
        <v>7,63</v>
      </c>
      <c r="G158" s="21" t="str">
        <f>IF(LEN(VLOOKUP($D158,ListaCharlas!$B:$I,4,FALSE))=0,"",VLOOKUP($D158,ListaCharlas!$B:$I,4,FALSE))</f>
        <v/>
      </c>
      <c r="H158" s="21">
        <f>IF(LEN(VLOOKUP($D158,ListaCharlas!$B:$I,6,FALSE))=0,"",VLOOKUP($D158,ListaCharlas!$B:$I,6,FALSE))</f>
        <v>191</v>
      </c>
      <c r="I158" s="39">
        <f>IF(LEN(VLOOKUP($D158,ListaCharlas!$B:$I,7,FALSE))=0,"",VLOOKUP($D158,ListaCharlas!$B:$I,7,FALSE))</f>
        <v>379</v>
      </c>
    </row>
    <row r="159" spans="1:9" x14ac:dyDescent="0.35">
      <c r="A159">
        <v>144</v>
      </c>
      <c r="B159" s="20" t="s">
        <v>342</v>
      </c>
      <c r="C159" s="27" t="s">
        <v>50</v>
      </c>
      <c r="D159" s="36" t="s">
        <v>265</v>
      </c>
      <c r="E159" s="21">
        <f>IF(LEN(VLOOKUP($D159,ListaCharlas!$B:$I,2,FALSE))=0,"",VLOOKUP($D159,ListaCharlas!$B:$I,2,FALSE))</f>
        <v>2</v>
      </c>
      <c r="F159" s="21">
        <f>IF(LEN(VLOOKUP($D159,ListaCharlas!$B:$I,3,FALSE))=0,"",VLOOKUP($D159,ListaCharlas!$B:$I,3,FALSE))</f>
        <v>9.5</v>
      </c>
      <c r="G159" s="21">
        <f>IF(LEN(VLOOKUP($D159,ListaCharlas!$B:$I,4,FALSE))=0,"",VLOOKUP($D159,ListaCharlas!$B:$I,4,FALSE))</f>
        <v>8.5</v>
      </c>
      <c r="H159" s="21">
        <f>IF(LEN(VLOOKUP($D159,ListaCharlas!$B:$I,6,FALSE))=0,"",VLOOKUP($D159,ListaCharlas!$B:$I,6,FALSE))</f>
        <v>17</v>
      </c>
      <c r="I159" s="39">
        <f>IF(LEN(VLOOKUP($D159,ListaCharlas!$B:$I,7,FALSE))=0,"",VLOOKUP($D159,ListaCharlas!$B:$I,7,FALSE))</f>
        <v>105</v>
      </c>
    </row>
    <row r="160" spans="1:9" x14ac:dyDescent="0.35">
      <c r="A160">
        <v>145</v>
      </c>
      <c r="B160" s="20" t="s">
        <v>342</v>
      </c>
      <c r="C160" s="27" t="s">
        <v>50</v>
      </c>
      <c r="D160" s="37" t="s">
        <v>302</v>
      </c>
      <c r="E160" s="21">
        <f>IF(LEN(VLOOKUP($D160,ListaCharlas!$B:$I,2,FALSE))=0,"",VLOOKUP($D160,ListaCharlas!$B:$I,2,FALSE))</f>
        <v>1</v>
      </c>
      <c r="F160" s="21">
        <f>IF(LEN(VLOOKUP($D160,ListaCharlas!$B:$I,3,FALSE))=0,"",VLOOKUP($D160,ListaCharlas!$B:$I,3,FALSE))</f>
        <v>9</v>
      </c>
      <c r="G160" s="21">
        <f>IF(LEN(VLOOKUP($D160,ListaCharlas!$B:$I,4,FALSE))=0,"",VLOOKUP($D160,ListaCharlas!$B:$I,4,FALSE))</f>
        <v>9</v>
      </c>
      <c r="H160" s="21" t="str">
        <f>IF(LEN(VLOOKUP($D160,ListaCharlas!$B:$I,6,FALSE))=0,"",VLOOKUP($D160,ListaCharlas!$B:$I,6,FALSE))</f>
        <v/>
      </c>
      <c r="I160" s="39" t="str">
        <f>IF(LEN(VLOOKUP($D160,ListaCharlas!$B:$I,7,FALSE))=0,"",VLOOKUP($D160,ListaCharlas!$B:$I,7,FALSE))</f>
        <v/>
      </c>
    </row>
    <row r="161" spans="1:9" ht="31" x14ac:dyDescent="0.35">
      <c r="A161">
        <v>146</v>
      </c>
      <c r="B161" s="20" t="s">
        <v>342</v>
      </c>
      <c r="C161" s="27" t="s">
        <v>50</v>
      </c>
      <c r="D161" s="36" t="s">
        <v>85</v>
      </c>
      <c r="E161" s="21">
        <f>IF(LEN(VLOOKUP($D161,ListaCharlas!$B:$I,2,FALSE))=0,"",VLOOKUP($D161,ListaCharlas!$B:$I,2,FALSE))</f>
        <v>4</v>
      </c>
      <c r="F161" s="21" t="str">
        <f>IF(LEN(VLOOKUP($D161,ListaCharlas!$B:$I,3,FALSE))=0,"",VLOOKUP($D161,ListaCharlas!$B:$I,3,FALSE))</f>
        <v>9,5</v>
      </c>
      <c r="G161" s="21" t="str">
        <f>IF(LEN(VLOOKUP($D161,ListaCharlas!$B:$I,4,FALSE))=0,"",VLOOKUP($D161,ListaCharlas!$B:$I,4,FALSE))</f>
        <v/>
      </c>
      <c r="H161" s="21">
        <f>IF(LEN(VLOOKUP($D161,ListaCharlas!$B:$I,6,FALSE))=0,"",VLOOKUP($D161,ListaCharlas!$B:$I,6,FALSE))</f>
        <v>195</v>
      </c>
      <c r="I161" s="39">
        <f>IF(LEN(VLOOKUP($D161,ListaCharlas!$B:$I,7,FALSE))=0,"",VLOOKUP($D161,ListaCharlas!$B:$I,7,FALSE))</f>
        <v>219</v>
      </c>
    </row>
    <row r="162" spans="1:9" ht="31" x14ac:dyDescent="0.35">
      <c r="A162">
        <v>147</v>
      </c>
      <c r="B162" s="20" t="s">
        <v>342</v>
      </c>
      <c r="C162" s="27" t="s">
        <v>50</v>
      </c>
      <c r="D162" s="36" t="s">
        <v>82</v>
      </c>
      <c r="E162" s="21">
        <f>IF(LEN(VLOOKUP($D162,ListaCharlas!$B:$I,2,FALSE))=0,"",VLOOKUP($D162,ListaCharlas!$B:$I,2,FALSE))</f>
        <v>3</v>
      </c>
      <c r="F162" s="21">
        <f>IF(LEN(VLOOKUP($D162,ListaCharlas!$B:$I,3,FALSE))=0,"",VLOOKUP($D162,ListaCharlas!$B:$I,3,FALSE))</f>
        <v>9</v>
      </c>
      <c r="G162" s="21" t="str">
        <f>IF(LEN(VLOOKUP($D162,ListaCharlas!$B:$I,4,FALSE))=0,"",VLOOKUP($D162,ListaCharlas!$B:$I,4,FALSE))</f>
        <v/>
      </c>
      <c r="H162" s="21">
        <f>IF(LEN(VLOOKUP($D162,ListaCharlas!$B:$I,6,FALSE))=0,"",VLOOKUP($D162,ListaCharlas!$B:$I,6,FALSE))</f>
        <v>188</v>
      </c>
      <c r="I162" s="39">
        <f>IF(LEN(VLOOKUP($D162,ListaCharlas!$B:$I,7,FALSE))=0,"",VLOOKUP($D162,ListaCharlas!$B:$I,7,FALSE))</f>
        <v>446</v>
      </c>
    </row>
    <row r="163" spans="1:9" ht="31" x14ac:dyDescent="0.35">
      <c r="A163">
        <v>148</v>
      </c>
      <c r="B163" s="20" t="s">
        <v>342</v>
      </c>
      <c r="C163" s="27" t="s">
        <v>50</v>
      </c>
      <c r="D163" s="36" t="s">
        <v>86</v>
      </c>
      <c r="E163" s="21">
        <f>IF(LEN(VLOOKUP($D163,ListaCharlas!$B:$I,2,FALSE))=0,"",VLOOKUP($D163,ListaCharlas!$B:$I,2,FALSE))</f>
        <v>3</v>
      </c>
      <c r="F163" s="21">
        <f>IF(LEN(VLOOKUP($D163,ListaCharlas!$B:$I,3,FALSE))=0,"",VLOOKUP($D163,ListaCharlas!$B:$I,3,FALSE))</f>
        <v>6</v>
      </c>
      <c r="G163" s="21" t="str">
        <f>IF(LEN(VLOOKUP($D163,ListaCharlas!$B:$I,4,FALSE))=0,"",VLOOKUP($D163,ListaCharlas!$B:$I,4,FALSE))</f>
        <v/>
      </c>
      <c r="H163" s="21">
        <f>IF(LEN(VLOOKUP($D163,ListaCharlas!$B:$I,6,FALSE))=0,"",VLOOKUP($D163,ListaCharlas!$B:$I,6,FALSE))</f>
        <v>142</v>
      </c>
      <c r="I163" s="39">
        <f>IF(LEN(VLOOKUP($D163,ListaCharlas!$B:$I,7,FALSE))=0,"",VLOOKUP($D163,ListaCharlas!$B:$I,7,FALSE))</f>
        <v>84</v>
      </c>
    </row>
    <row r="164" spans="1:9" ht="31" x14ac:dyDescent="0.35">
      <c r="A164">
        <v>149</v>
      </c>
      <c r="B164" s="20" t="s">
        <v>342</v>
      </c>
      <c r="C164" s="27" t="s">
        <v>50</v>
      </c>
      <c r="D164" s="36" t="s">
        <v>66</v>
      </c>
      <c r="E164" s="21">
        <f>IF(LEN(VLOOKUP($D164,ListaCharlas!$B:$I,2,FALSE))=0,"",VLOOKUP($D164,ListaCharlas!$B:$I,2,FALSE))</f>
        <v>4</v>
      </c>
      <c r="F164" s="21" t="str">
        <f>IF(LEN(VLOOKUP($D164,ListaCharlas!$B:$I,3,FALSE))=0,"",VLOOKUP($D164,ListaCharlas!$B:$I,3,FALSE))</f>
        <v>7,75</v>
      </c>
      <c r="G164" s="21" t="str">
        <f>IF(LEN(VLOOKUP($D164,ListaCharlas!$B:$I,4,FALSE))=0,"",VLOOKUP($D164,ListaCharlas!$B:$I,4,FALSE))</f>
        <v/>
      </c>
      <c r="H164" s="21">
        <f>IF(LEN(VLOOKUP($D164,ListaCharlas!$B:$I,6,FALSE))=0,"",VLOOKUP($D164,ListaCharlas!$B:$I,6,FALSE))</f>
        <v>181</v>
      </c>
      <c r="I164" s="39">
        <f>IF(LEN(VLOOKUP($D164,ListaCharlas!$B:$I,7,FALSE))=0,"",VLOOKUP($D164,ListaCharlas!$B:$I,7,FALSE))</f>
        <v>269</v>
      </c>
    </row>
    <row r="165" spans="1:9" x14ac:dyDescent="0.35">
      <c r="A165">
        <v>150</v>
      </c>
      <c r="B165" s="20" t="s">
        <v>342</v>
      </c>
      <c r="C165" s="27" t="s">
        <v>50</v>
      </c>
      <c r="D165" s="36" t="s">
        <v>47</v>
      </c>
      <c r="E165" s="21">
        <f>IF(LEN(VLOOKUP($D165,ListaCharlas!$B:$I,2,FALSE))=0,"",VLOOKUP($D165,ListaCharlas!$B:$I,2,FALSE))</f>
        <v>8</v>
      </c>
      <c r="F165" s="21" t="str">
        <f>IF(LEN(VLOOKUP($D165,ListaCharlas!$B:$I,3,FALSE))=0,"",VLOOKUP($D165,ListaCharlas!$B:$I,3,FALSE))</f>
        <v>5,1</v>
      </c>
      <c r="G165" s="21" t="str">
        <f>IF(LEN(VLOOKUP($D165,ListaCharlas!$B:$I,4,FALSE))=0,"",VLOOKUP($D165,ListaCharlas!$B:$I,4,FALSE))</f>
        <v/>
      </c>
      <c r="H165" s="21">
        <f>IF(LEN(VLOOKUP($D165,ListaCharlas!$B:$I,6,FALSE))=0,"",VLOOKUP($D165,ListaCharlas!$B:$I,6,FALSE))</f>
        <v>271</v>
      </c>
      <c r="I165" s="39">
        <f>IF(LEN(VLOOKUP($D165,ListaCharlas!$B:$I,7,FALSE))=0,"",VLOOKUP($D165,ListaCharlas!$B:$I,7,FALSE))</f>
        <v>269</v>
      </c>
    </row>
    <row r="166" spans="1:9" ht="31" x14ac:dyDescent="0.35">
      <c r="A166">
        <v>151</v>
      </c>
      <c r="B166" s="20" t="s">
        <v>342</v>
      </c>
      <c r="C166" s="27" t="s">
        <v>50</v>
      </c>
      <c r="D166" s="36" t="s">
        <v>91</v>
      </c>
      <c r="E166" s="21">
        <f>IF(LEN(VLOOKUP($D166,ListaCharlas!$B:$I,2,FALSE))=0,"",VLOOKUP($D166,ListaCharlas!$B:$I,2,FALSE))</f>
        <v>7</v>
      </c>
      <c r="F166" s="21" t="str">
        <f>IF(LEN(VLOOKUP($D166,ListaCharlas!$B:$I,3,FALSE))=0,"",VLOOKUP($D166,ListaCharlas!$B:$I,3,FALSE))</f>
        <v>9,57</v>
      </c>
      <c r="G166" s="21" t="str">
        <f>IF(LEN(VLOOKUP($D166,ListaCharlas!$B:$I,4,FALSE))=0,"",VLOOKUP($D166,ListaCharlas!$B:$I,4,FALSE))</f>
        <v/>
      </c>
      <c r="H166" s="21">
        <f>IF(LEN(VLOOKUP($D166,ListaCharlas!$B:$I,6,FALSE))=0,"",VLOOKUP($D166,ListaCharlas!$B:$I,6,FALSE))</f>
        <v>151</v>
      </c>
      <c r="I166" s="39">
        <f>IF(LEN(VLOOKUP($D166,ListaCharlas!$B:$I,7,FALSE))=0,"",VLOOKUP($D166,ListaCharlas!$B:$I,7,FALSE))</f>
        <v>83</v>
      </c>
    </row>
    <row r="167" spans="1:9" x14ac:dyDescent="0.35">
      <c r="A167">
        <v>152</v>
      </c>
      <c r="B167" s="20" t="s">
        <v>342</v>
      </c>
      <c r="C167" s="27" t="s">
        <v>20</v>
      </c>
      <c r="D167" s="36" t="s">
        <v>46</v>
      </c>
      <c r="E167" s="21">
        <f>IF(LEN(VLOOKUP($D167,ListaCharlas!$B:$I,2,FALSE))=0,"",VLOOKUP($D167,ListaCharlas!$B:$I,2,FALSE))</f>
        <v>13</v>
      </c>
      <c r="F167" s="21" t="str">
        <f>IF(LEN(VLOOKUP($D167,ListaCharlas!$B:$I,3,FALSE))=0,"",VLOOKUP($D167,ListaCharlas!$B:$I,3,FALSE))</f>
        <v>6,9</v>
      </c>
      <c r="G167" s="21" t="str">
        <f>IF(LEN(VLOOKUP($D167,ListaCharlas!$B:$I,4,FALSE))=0,"",VLOOKUP($D167,ListaCharlas!$B:$I,4,FALSE))</f>
        <v/>
      </c>
      <c r="H167" s="21">
        <f>IF(LEN(VLOOKUP($D167,ListaCharlas!$B:$I,6,FALSE))=0,"",VLOOKUP($D167,ListaCharlas!$B:$I,6,FALSE))</f>
        <v>204</v>
      </c>
      <c r="I167" s="39">
        <f>IF(LEN(VLOOKUP($D167,ListaCharlas!$B:$I,7,FALSE))=0,"",VLOOKUP($D167,ListaCharlas!$B:$I,7,FALSE))</f>
        <v>830</v>
      </c>
    </row>
    <row r="168" spans="1:9" x14ac:dyDescent="0.35">
      <c r="A168">
        <v>153</v>
      </c>
      <c r="B168" s="20" t="s">
        <v>342</v>
      </c>
      <c r="C168" s="27" t="s">
        <v>20</v>
      </c>
      <c r="D168" s="36" t="s">
        <v>44</v>
      </c>
      <c r="E168" s="21">
        <f>IF(LEN(VLOOKUP($D168,ListaCharlas!$B:$I,2,FALSE))=0,"",VLOOKUP($D168,ListaCharlas!$B:$I,2,FALSE))</f>
        <v>13</v>
      </c>
      <c r="F168" s="21" t="str">
        <f>IF(LEN(VLOOKUP($D168,ListaCharlas!$B:$I,3,FALSE))=0,"",VLOOKUP($D168,ListaCharlas!$B:$I,3,FALSE))</f>
        <v>6,8</v>
      </c>
      <c r="G168" s="21" t="str">
        <f>IF(LEN(VLOOKUP($D168,ListaCharlas!$B:$I,4,FALSE))=0,"",VLOOKUP($D168,ListaCharlas!$B:$I,4,FALSE))</f>
        <v/>
      </c>
      <c r="H168" s="21" t="str">
        <f>IF(LEN(VLOOKUP($D168,ListaCharlas!$B:$I,6,FALSE))=0,"",VLOOKUP($D168,ListaCharlas!$B:$I,6,FALSE))</f>
        <v/>
      </c>
      <c r="I168" s="39" t="str">
        <f>IF(LEN(VLOOKUP($D168,ListaCharlas!$B:$I,7,FALSE))=0,"",VLOOKUP($D168,ListaCharlas!$B:$I,7,FALSE))</f>
        <v/>
      </c>
    </row>
    <row r="169" spans="1:9" ht="31" x14ac:dyDescent="0.35">
      <c r="A169">
        <v>154</v>
      </c>
      <c r="B169" s="20" t="s">
        <v>342</v>
      </c>
      <c r="C169" s="27" t="s">
        <v>20</v>
      </c>
      <c r="D169" s="36" t="s">
        <v>65</v>
      </c>
      <c r="E169" s="21">
        <f>IF(LEN(VLOOKUP($D169,ListaCharlas!$B:$I,2,FALSE))=0,"",VLOOKUP($D169,ListaCharlas!$B:$I,2,FALSE))</f>
        <v>7</v>
      </c>
      <c r="F169" s="21" t="str">
        <f>IF(LEN(VLOOKUP($D169,ListaCharlas!$B:$I,3,FALSE))=0,"",VLOOKUP($D169,ListaCharlas!$B:$I,3,FALSE))</f>
        <v>9,57</v>
      </c>
      <c r="G169" s="21" t="str">
        <f>IF(LEN(VLOOKUP($D169,ListaCharlas!$B:$I,4,FALSE))=0,"",VLOOKUP($D169,ListaCharlas!$B:$I,4,FALSE))</f>
        <v/>
      </c>
      <c r="H169" s="21">
        <f>IF(LEN(VLOOKUP($D169,ListaCharlas!$B:$I,6,FALSE))=0,"",VLOOKUP($D169,ListaCharlas!$B:$I,6,FALSE))</f>
        <v>191</v>
      </c>
      <c r="I169" s="39">
        <f>IF(LEN(VLOOKUP($D169,ListaCharlas!$B:$I,7,FALSE))=0,"",VLOOKUP($D169,ListaCharlas!$B:$I,7,FALSE))</f>
        <v>13338</v>
      </c>
    </row>
    <row r="170" spans="1:9" x14ac:dyDescent="0.35">
      <c r="A170">
        <v>155</v>
      </c>
      <c r="B170" s="20" t="s">
        <v>342</v>
      </c>
      <c r="C170" s="27" t="s">
        <v>20</v>
      </c>
      <c r="D170" s="36" t="s">
        <v>245</v>
      </c>
      <c r="E170" s="21">
        <f>IF(LEN(VLOOKUP($D170,ListaCharlas!$B:$I,2,FALSE))=0,"",VLOOKUP($D170,ListaCharlas!$B:$I,2,FALSE))</f>
        <v>9</v>
      </c>
      <c r="F170" s="21">
        <f>IF(LEN(VLOOKUP($D170,ListaCharlas!$B:$I,3,FALSE))=0,"",VLOOKUP($D170,ListaCharlas!$B:$I,3,FALSE))</f>
        <v>9</v>
      </c>
      <c r="G170" s="21" t="str">
        <f>IF(LEN(VLOOKUP($D170,ListaCharlas!$B:$I,4,FALSE))=0,"",VLOOKUP($D170,ListaCharlas!$B:$I,4,FALSE))</f>
        <v>9,22</v>
      </c>
      <c r="H170" s="21">
        <f>IF(LEN(VLOOKUP($D170,ListaCharlas!$B:$I,6,FALSE))=0,"",VLOOKUP($D170,ListaCharlas!$B:$I,6,FALSE))</f>
        <v>21</v>
      </c>
      <c r="I170" s="39">
        <f>IF(LEN(VLOOKUP($D170,ListaCharlas!$B:$I,7,FALSE))=0,"",VLOOKUP($D170,ListaCharlas!$B:$I,7,FALSE))</f>
        <v>191</v>
      </c>
    </row>
    <row r="171" spans="1:9" x14ac:dyDescent="0.35">
      <c r="A171">
        <v>156</v>
      </c>
      <c r="B171" s="20" t="s">
        <v>342</v>
      </c>
      <c r="C171" s="27" t="s">
        <v>20</v>
      </c>
      <c r="D171" s="36" t="s">
        <v>88</v>
      </c>
      <c r="E171" s="21" t="str">
        <f>IF(LEN(VLOOKUP($D171,ListaCharlas!$B:$I,2,FALSE))=0,"",VLOOKUP($D171,ListaCharlas!$B:$I,2,FALSE))</f>
        <v/>
      </c>
      <c r="F171" s="21" t="str">
        <f>IF(LEN(VLOOKUP($D171,ListaCharlas!$B:$I,3,FALSE))=0,"",VLOOKUP($D171,ListaCharlas!$B:$I,3,FALSE))</f>
        <v/>
      </c>
      <c r="G171" s="21" t="str">
        <f>IF(LEN(VLOOKUP($D171,ListaCharlas!$B:$I,4,FALSE))=0,"",VLOOKUP($D171,ListaCharlas!$B:$I,4,FALSE))</f>
        <v/>
      </c>
      <c r="H171" s="21" t="str">
        <f>IF(LEN(VLOOKUP($D171,ListaCharlas!$B:$I,6,FALSE))=0,"",VLOOKUP($D171,ListaCharlas!$B:$I,6,FALSE))</f>
        <v/>
      </c>
      <c r="I171" s="39">
        <f>IF(LEN(VLOOKUP($D171,ListaCharlas!$B:$I,7,FALSE))=0,"",VLOOKUP($D171,ListaCharlas!$B:$I,7,FALSE))</f>
        <v>134</v>
      </c>
    </row>
    <row r="172" spans="1:9" ht="31" x14ac:dyDescent="0.35">
      <c r="A172">
        <v>157</v>
      </c>
      <c r="B172" s="20" t="s">
        <v>342</v>
      </c>
      <c r="C172" s="27" t="s">
        <v>20</v>
      </c>
      <c r="D172" s="36" t="s">
        <v>87</v>
      </c>
      <c r="E172" s="21">
        <f>IF(LEN(VLOOKUP($D172,ListaCharlas!$B:$I,2,FALSE))=0,"",VLOOKUP($D172,ListaCharlas!$B:$I,2,FALSE))</f>
        <v>2</v>
      </c>
      <c r="F172" s="21">
        <f>IF(LEN(VLOOKUP($D172,ListaCharlas!$B:$I,3,FALSE))=0,"",VLOOKUP($D172,ListaCharlas!$B:$I,3,FALSE))</f>
        <v>6</v>
      </c>
      <c r="G172" s="21" t="str">
        <f>IF(LEN(VLOOKUP($D172,ListaCharlas!$B:$I,4,FALSE))=0,"",VLOOKUP($D172,ListaCharlas!$B:$I,4,FALSE))</f>
        <v/>
      </c>
      <c r="H172" s="21">
        <f>IF(LEN(VLOOKUP($D172,ListaCharlas!$B:$I,6,FALSE))=0,"",VLOOKUP($D172,ListaCharlas!$B:$I,6,FALSE))</f>
        <v>319</v>
      </c>
      <c r="I172" s="39">
        <f>IF(LEN(VLOOKUP($D172,ListaCharlas!$B:$I,7,FALSE))=0,"",VLOOKUP($D172,ListaCharlas!$B:$I,7,FALSE))</f>
        <v>299</v>
      </c>
    </row>
    <row r="173" spans="1:9" ht="31" x14ac:dyDescent="0.35">
      <c r="A173">
        <v>158</v>
      </c>
      <c r="B173" s="20" t="s">
        <v>342</v>
      </c>
      <c r="C173" s="27" t="s">
        <v>20</v>
      </c>
      <c r="D173" s="36" t="s">
        <v>68</v>
      </c>
      <c r="E173" s="21">
        <f>IF(LEN(VLOOKUP($D173,ListaCharlas!$B:$I,2,FALSE))=0,"",VLOOKUP($D173,ListaCharlas!$B:$I,2,FALSE))</f>
        <v>3</v>
      </c>
      <c r="F173" s="21" t="str">
        <f>IF(LEN(VLOOKUP($D173,ListaCharlas!$B:$I,3,FALSE))=0,"",VLOOKUP($D173,ListaCharlas!$B:$I,3,FALSE))</f>
        <v>7,00</v>
      </c>
      <c r="G173" s="21" t="str">
        <f>IF(LEN(VLOOKUP($D173,ListaCharlas!$B:$I,4,FALSE))=0,"",VLOOKUP($D173,ListaCharlas!$B:$I,4,FALSE))</f>
        <v/>
      </c>
      <c r="H173" s="21">
        <f>IF(LEN(VLOOKUP($D173,ListaCharlas!$B:$I,6,FALSE))=0,"",VLOOKUP($D173,ListaCharlas!$B:$I,6,FALSE))</f>
        <v>199</v>
      </c>
      <c r="I173" s="39">
        <f>IF(LEN(VLOOKUP($D173,ListaCharlas!$B:$I,7,FALSE))=0,"",VLOOKUP($D173,ListaCharlas!$B:$I,7,FALSE))</f>
        <v>5010</v>
      </c>
    </row>
    <row r="174" spans="1:9" x14ac:dyDescent="0.35">
      <c r="A174">
        <v>159</v>
      </c>
      <c r="B174" s="20" t="s">
        <v>342</v>
      </c>
      <c r="C174" s="27" t="s">
        <v>20</v>
      </c>
      <c r="D174" s="36" t="s">
        <v>260</v>
      </c>
      <c r="E174" s="21" t="str">
        <f>IF(LEN(VLOOKUP($D174,ListaCharlas!$B:$I,2,FALSE))=0,"",VLOOKUP($D174,ListaCharlas!$B:$I,2,FALSE))</f>
        <v/>
      </c>
      <c r="F174" s="21" t="str">
        <f>IF(LEN(VLOOKUP($D174,ListaCharlas!$B:$I,3,FALSE))=0,"",VLOOKUP($D174,ListaCharlas!$B:$I,3,FALSE))</f>
        <v/>
      </c>
      <c r="G174" s="21" t="str">
        <f>IF(LEN(VLOOKUP($D174,ListaCharlas!$B:$I,4,FALSE))=0,"",VLOOKUP($D174,ListaCharlas!$B:$I,4,FALSE))</f>
        <v/>
      </c>
      <c r="H174" s="21">
        <f>IF(LEN(VLOOKUP($D174,ListaCharlas!$B:$I,6,FALSE))=0,"",VLOOKUP($D174,ListaCharlas!$B:$I,6,FALSE))</f>
        <v>208</v>
      </c>
      <c r="I174" s="39">
        <f>IF(LEN(VLOOKUP($D174,ListaCharlas!$B:$I,7,FALSE))=0,"",VLOOKUP($D174,ListaCharlas!$B:$I,7,FALSE))</f>
        <v>963</v>
      </c>
    </row>
    <row r="175" spans="1:9" x14ac:dyDescent="0.35">
      <c r="A175">
        <v>160</v>
      </c>
      <c r="B175" s="20" t="s">
        <v>342</v>
      </c>
      <c r="C175" s="27" t="s">
        <v>20</v>
      </c>
      <c r="D175" s="36" t="s">
        <v>21</v>
      </c>
      <c r="E175" s="21" t="str">
        <f>IF(LEN(VLOOKUP($D175,ListaCharlas!$B:$I,2,FALSE))=0,"",VLOOKUP($D175,ListaCharlas!$B:$I,2,FALSE))</f>
        <v/>
      </c>
      <c r="F175" s="21" t="str">
        <f>IF(LEN(VLOOKUP($D175,ListaCharlas!$B:$I,3,FALSE))=0,"",VLOOKUP($D175,ListaCharlas!$B:$I,3,FALSE))</f>
        <v/>
      </c>
      <c r="G175" s="21" t="str">
        <f>IF(LEN(VLOOKUP($D175,ListaCharlas!$B:$I,4,FALSE))=0,"",VLOOKUP($D175,ListaCharlas!$B:$I,4,FALSE))</f>
        <v/>
      </c>
      <c r="H175" s="21">
        <f>IF(LEN(VLOOKUP($D175,ListaCharlas!$B:$I,6,FALSE))=0,"",VLOOKUP($D175,ListaCharlas!$B:$I,6,FALSE))</f>
        <v>256</v>
      </c>
      <c r="I175" s="39" t="str">
        <f>IF(LEN(VLOOKUP($D175,ListaCharlas!$B:$I,7,FALSE))=0,"",VLOOKUP($D175,ListaCharlas!$B:$I,7,FALSE))</f>
        <v/>
      </c>
    </row>
    <row r="176" spans="1:9" x14ac:dyDescent="0.35">
      <c r="A176">
        <v>161</v>
      </c>
      <c r="B176" s="20" t="s">
        <v>342</v>
      </c>
      <c r="C176" s="27" t="s">
        <v>352</v>
      </c>
      <c r="D176" s="36" t="s">
        <v>240</v>
      </c>
      <c r="E176" s="21">
        <f>IF(LEN(VLOOKUP($D176,ListaCharlas!$B:$I,2,FALSE))=0,"",VLOOKUP($D176,ListaCharlas!$B:$I,2,FALSE))</f>
        <v>22</v>
      </c>
      <c r="F176" s="21">
        <f>IF(LEN(VLOOKUP($D176,ListaCharlas!$B:$I,3,FALSE))=0,"",VLOOKUP($D176,ListaCharlas!$B:$I,3,FALSE))</f>
        <v>9.42</v>
      </c>
      <c r="G176" s="21">
        <f>IF(LEN(VLOOKUP($D176,ListaCharlas!$B:$I,4,FALSE))=0,"",VLOOKUP($D176,ListaCharlas!$B:$I,4,FALSE))</f>
        <v>9.08</v>
      </c>
      <c r="H176" s="21" t="str">
        <f>IF(LEN(VLOOKUP($D176,ListaCharlas!$B:$I,6,FALSE))=0,"",VLOOKUP($D176,ListaCharlas!$B:$I,6,FALSE))</f>
        <v/>
      </c>
      <c r="I176" s="39">
        <f>IF(LEN(VLOOKUP($D176,ListaCharlas!$B:$I,7,FALSE))=0,"",VLOOKUP($D176,ListaCharlas!$B:$I,7,FALSE))</f>
        <v>65</v>
      </c>
    </row>
    <row r="177" spans="1:9" x14ac:dyDescent="0.35">
      <c r="A177">
        <v>162</v>
      </c>
      <c r="B177" s="20" t="s">
        <v>342</v>
      </c>
      <c r="C177" s="27" t="s">
        <v>352</v>
      </c>
      <c r="D177" s="36" t="s">
        <v>83</v>
      </c>
      <c r="E177" s="21">
        <f>IF(LEN(VLOOKUP($D177,ListaCharlas!$B:$I,2,FALSE))=0,"",VLOOKUP($D177,ListaCharlas!$B:$I,2,FALSE))</f>
        <v>3</v>
      </c>
      <c r="F177" s="21">
        <f>IF(LEN(VLOOKUP($D177,ListaCharlas!$B:$I,3,FALSE))=0,"",VLOOKUP($D177,ListaCharlas!$B:$I,3,FALSE))</f>
        <v>10</v>
      </c>
      <c r="G177" s="21" t="str">
        <f>IF(LEN(VLOOKUP($D177,ListaCharlas!$B:$I,4,FALSE))=0,"",VLOOKUP($D177,ListaCharlas!$B:$I,4,FALSE))</f>
        <v/>
      </c>
      <c r="H177" s="21">
        <f>IF(LEN(VLOOKUP($D177,ListaCharlas!$B:$I,6,FALSE))=0,"",VLOOKUP($D177,ListaCharlas!$B:$I,6,FALSE))</f>
        <v>177</v>
      </c>
      <c r="I177" s="39">
        <f>IF(LEN(VLOOKUP($D177,ListaCharlas!$B:$I,7,FALSE))=0,"",VLOOKUP($D177,ListaCharlas!$B:$I,7,FALSE))</f>
        <v>445</v>
      </c>
    </row>
    <row r="178" spans="1:9" ht="31" x14ac:dyDescent="0.35">
      <c r="A178">
        <v>163</v>
      </c>
      <c r="B178" s="20" t="s">
        <v>342</v>
      </c>
      <c r="C178" s="27" t="s">
        <v>352</v>
      </c>
      <c r="D178" s="36" t="s">
        <v>75</v>
      </c>
      <c r="E178" s="21">
        <f>IF(LEN(VLOOKUP($D178,ListaCharlas!$B:$I,2,FALSE))=0,"",VLOOKUP($D178,ListaCharlas!$B:$I,2,FALSE))</f>
        <v>3</v>
      </c>
      <c r="F178" s="21" t="str">
        <f>IF(LEN(VLOOKUP($D178,ListaCharlas!$B:$I,3,FALSE))=0,"",VLOOKUP($D178,ListaCharlas!$B:$I,3,FALSE))</f>
        <v>8,00</v>
      </c>
      <c r="G178" s="21" t="str">
        <f>IF(LEN(VLOOKUP($D178,ListaCharlas!$B:$I,4,FALSE))=0,"",VLOOKUP($D178,ListaCharlas!$B:$I,4,FALSE))</f>
        <v/>
      </c>
      <c r="H178" s="21">
        <f>IF(LEN(VLOOKUP($D178,ListaCharlas!$B:$I,6,FALSE))=0,"",VLOOKUP($D178,ListaCharlas!$B:$I,6,FALSE))</f>
        <v>198</v>
      </c>
      <c r="I178" s="39" t="str">
        <f>IF(LEN(VLOOKUP($D178,ListaCharlas!$B:$I,7,FALSE))=0,"",VLOOKUP($D178,ListaCharlas!$B:$I,7,FALSE))</f>
        <v/>
      </c>
    </row>
    <row r="179" spans="1:9" ht="31" x14ac:dyDescent="0.35">
      <c r="A179">
        <v>164</v>
      </c>
      <c r="B179" s="20" t="s">
        <v>342</v>
      </c>
      <c r="C179" s="27" t="s">
        <v>352</v>
      </c>
      <c r="D179" s="36" t="s">
        <v>116</v>
      </c>
      <c r="E179" s="21" t="str">
        <f>IF(LEN(VLOOKUP($D179,ListaCharlas!$B:$I,2,FALSE))=0,"",VLOOKUP($D179,ListaCharlas!$B:$I,2,FALSE))</f>
        <v/>
      </c>
      <c r="F179" s="21" t="str">
        <f>IF(LEN(VLOOKUP($D179,ListaCharlas!$B:$I,3,FALSE))=0,"",VLOOKUP($D179,ListaCharlas!$B:$I,3,FALSE))</f>
        <v/>
      </c>
      <c r="G179" s="21" t="str">
        <f>IF(LEN(VLOOKUP($D179,ListaCharlas!$B:$I,4,FALSE))=0,"",VLOOKUP($D179,ListaCharlas!$B:$I,4,FALSE))</f>
        <v/>
      </c>
      <c r="H179" s="21">
        <f>IF(LEN(VLOOKUP($D179,ListaCharlas!$B:$I,6,FALSE))=0,"",VLOOKUP($D179,ListaCharlas!$B:$I,6,FALSE))</f>
        <v>6</v>
      </c>
      <c r="I179" s="39">
        <f>IF(LEN(VLOOKUP($D179,ListaCharlas!$B:$I,7,FALSE))=0,"",VLOOKUP($D179,ListaCharlas!$B:$I,7,FALSE))</f>
        <v>36</v>
      </c>
    </row>
    <row r="180" spans="1:9" ht="31" x14ac:dyDescent="0.35">
      <c r="A180">
        <v>165</v>
      </c>
      <c r="B180" s="20" t="s">
        <v>342</v>
      </c>
      <c r="C180" s="27" t="s">
        <v>352</v>
      </c>
      <c r="D180" s="36" t="s">
        <v>239</v>
      </c>
      <c r="E180" s="21">
        <f>IF(LEN(VLOOKUP($D180,ListaCharlas!$B:$I,2,FALSE))=0,"",VLOOKUP($D180,ListaCharlas!$B:$I,2,FALSE))</f>
        <v>25</v>
      </c>
      <c r="F180" s="21">
        <f>IF(LEN(VLOOKUP($D180,ListaCharlas!$B:$I,3,FALSE))=0,"",VLOOKUP($D180,ListaCharlas!$B:$I,3,FALSE))</f>
        <v>12</v>
      </c>
      <c r="G180" s="21">
        <f>IF(LEN(VLOOKUP($D180,ListaCharlas!$B:$I,4,FALSE))=0,"",VLOOKUP($D180,ListaCharlas!$B:$I,4,FALSE))</f>
        <v>9.75</v>
      </c>
      <c r="H180" s="21">
        <f>IF(LEN(VLOOKUP($D180,ListaCharlas!$B:$I,6,FALSE))=0,"",VLOOKUP($D180,ListaCharlas!$B:$I,6,FALSE))</f>
        <v>10</v>
      </c>
      <c r="I180" s="39">
        <f>IF(LEN(VLOOKUP($D180,ListaCharlas!$B:$I,7,FALSE))=0,"",VLOOKUP($D180,ListaCharlas!$B:$I,7,FALSE))</f>
        <v>59</v>
      </c>
    </row>
    <row r="181" spans="1:9" x14ac:dyDescent="0.35">
      <c r="A181">
        <v>166</v>
      </c>
      <c r="B181" s="20" t="s">
        <v>342</v>
      </c>
      <c r="C181" s="27" t="s">
        <v>352</v>
      </c>
      <c r="D181" s="36" t="s">
        <v>294</v>
      </c>
      <c r="E181" s="21">
        <f>IF(LEN(VLOOKUP($D181,ListaCharlas!$B:$I,2,FALSE))=0,"",VLOOKUP($D181,ListaCharlas!$B:$I,2,FALSE))</f>
        <v>1</v>
      </c>
      <c r="F181" s="21">
        <f>IF(LEN(VLOOKUP($D181,ListaCharlas!$B:$I,3,FALSE))=0,"",VLOOKUP($D181,ListaCharlas!$B:$I,3,FALSE))</f>
        <v>8</v>
      </c>
      <c r="G181" s="21">
        <f>IF(LEN(VLOOKUP($D181,ListaCharlas!$B:$I,4,FALSE))=0,"",VLOOKUP($D181,ListaCharlas!$B:$I,4,FALSE))</f>
        <v>8</v>
      </c>
      <c r="H181" s="21">
        <f>IF(LEN(VLOOKUP($D181,ListaCharlas!$B:$I,6,FALSE))=0,"",VLOOKUP($D181,ListaCharlas!$B:$I,6,FALSE))</f>
        <v>21</v>
      </c>
      <c r="I181" s="39">
        <f>IF(LEN(VLOOKUP($D181,ListaCharlas!$B:$I,7,FALSE))=0,"",VLOOKUP($D181,ListaCharlas!$B:$I,7,FALSE))</f>
        <v>177</v>
      </c>
    </row>
    <row r="182" spans="1:9" x14ac:dyDescent="0.35">
      <c r="A182">
        <v>167</v>
      </c>
      <c r="B182" s="20" t="s">
        <v>342</v>
      </c>
      <c r="C182" s="27" t="s">
        <v>352</v>
      </c>
      <c r="D182" s="36" t="s">
        <v>106</v>
      </c>
      <c r="E182" s="21">
        <f>IF(LEN(VLOOKUP($D182,ListaCharlas!$B:$I,2,FALSE))=0,"",VLOOKUP($D182,ListaCharlas!$B:$I,2,FALSE))</f>
        <v>9</v>
      </c>
      <c r="F182" s="21" t="str">
        <f>IF(LEN(VLOOKUP($D182,ListaCharlas!$B:$I,3,FALSE))=0,"",VLOOKUP($D182,ListaCharlas!$B:$I,3,FALSE))</f>
        <v>8,67</v>
      </c>
      <c r="G182" s="21" t="str">
        <f>IF(LEN(VLOOKUP($D182,ListaCharlas!$B:$I,4,FALSE))=0,"",VLOOKUP($D182,ListaCharlas!$B:$I,4,FALSE))</f>
        <v>9,22</v>
      </c>
      <c r="H182" s="21">
        <f>IF(LEN(VLOOKUP($D182,ListaCharlas!$B:$I,6,FALSE))=0,"",VLOOKUP($D182,ListaCharlas!$B:$I,6,FALSE))</f>
        <v>4</v>
      </c>
      <c r="I182" s="39">
        <f>IF(LEN(VLOOKUP($D182,ListaCharlas!$B:$I,7,FALSE))=0,"",VLOOKUP($D182,ListaCharlas!$B:$I,7,FALSE))</f>
        <v>58</v>
      </c>
    </row>
    <row r="183" spans="1:9" ht="31" x14ac:dyDescent="0.35">
      <c r="A183">
        <v>168</v>
      </c>
      <c r="B183" s="20" t="s">
        <v>342</v>
      </c>
      <c r="C183" s="27" t="s">
        <v>352</v>
      </c>
      <c r="D183" s="36" t="s">
        <v>122</v>
      </c>
      <c r="E183" s="21">
        <f>IF(LEN(VLOOKUP($D183,ListaCharlas!$B:$I,2,FALSE))=0,"",VLOOKUP($D183,ListaCharlas!$B:$I,2,FALSE))</f>
        <v>5</v>
      </c>
      <c r="F183" s="21" t="str">
        <f>IF(LEN(VLOOKUP($D183,ListaCharlas!$B:$I,3,FALSE))=0,"",VLOOKUP($D183,ListaCharlas!$B:$I,3,FALSE))</f>
        <v>7,40</v>
      </c>
      <c r="G183" s="21" t="str">
        <f>IF(LEN(VLOOKUP($D183,ListaCharlas!$B:$I,4,FALSE))=0,"",VLOOKUP($D183,ListaCharlas!$B:$I,4,FALSE))</f>
        <v/>
      </c>
      <c r="H183" s="21">
        <f>IF(LEN(VLOOKUP($D183,ListaCharlas!$B:$I,6,FALSE))=0,"",VLOOKUP($D183,ListaCharlas!$B:$I,6,FALSE))</f>
        <v>172</v>
      </c>
      <c r="I183" s="39">
        <f>IF(LEN(VLOOKUP($D183,ListaCharlas!$B:$I,7,FALSE))=0,"",VLOOKUP($D183,ListaCharlas!$B:$I,7,FALSE))</f>
        <v>263</v>
      </c>
    </row>
    <row r="184" spans="1:9" x14ac:dyDescent="0.35">
      <c r="A184">
        <v>169</v>
      </c>
      <c r="B184" s="20" t="s">
        <v>342</v>
      </c>
      <c r="C184" s="27" t="s">
        <v>352</v>
      </c>
      <c r="D184" s="36" t="s">
        <v>104</v>
      </c>
      <c r="E184" s="21">
        <f>IF(LEN(VLOOKUP($D184,ListaCharlas!$B:$I,2,FALSE))=0,"",VLOOKUP($D184,ListaCharlas!$B:$I,2,FALSE))</f>
        <v>11</v>
      </c>
      <c r="F184" s="21" t="str">
        <f>IF(LEN(VLOOKUP($D184,ListaCharlas!$B:$I,3,FALSE))=0,"",VLOOKUP($D184,ListaCharlas!$B:$I,3,FALSE))</f>
        <v>8,45</v>
      </c>
      <c r="G184" s="21">
        <f>IF(LEN(VLOOKUP($D184,ListaCharlas!$B:$I,4,FALSE))=0,"",VLOOKUP($D184,ListaCharlas!$B:$I,4,FALSE))</f>
        <v>9</v>
      </c>
      <c r="H184" s="21">
        <f>IF(LEN(VLOOKUP($D184,ListaCharlas!$B:$I,6,FALSE))=0,"",VLOOKUP($D184,ListaCharlas!$B:$I,6,FALSE))</f>
        <v>69</v>
      </c>
      <c r="I184" s="39">
        <f>IF(LEN(VLOOKUP($D184,ListaCharlas!$B:$I,7,FALSE))=0,"",VLOOKUP($D184,ListaCharlas!$B:$I,7,FALSE))</f>
        <v>65</v>
      </c>
    </row>
    <row r="185" spans="1:9" x14ac:dyDescent="0.35">
      <c r="A185">
        <v>170</v>
      </c>
      <c r="B185" s="20" t="s">
        <v>342</v>
      </c>
      <c r="C185" s="27" t="s">
        <v>352</v>
      </c>
      <c r="D185" s="36" t="s">
        <v>56</v>
      </c>
      <c r="E185" s="21">
        <f>IF(LEN(VLOOKUP($D185,ListaCharlas!$B:$I,2,FALSE))=0,"",VLOOKUP($D185,ListaCharlas!$B:$I,2,FALSE))</f>
        <v>14</v>
      </c>
      <c r="F185" s="21" t="str">
        <f>IF(LEN(VLOOKUP($D185,ListaCharlas!$B:$I,3,FALSE))=0,"",VLOOKUP($D185,ListaCharlas!$B:$I,3,FALSE))</f>
        <v>8,8</v>
      </c>
      <c r="G185" s="21" t="str">
        <f>IF(LEN(VLOOKUP($D185,ListaCharlas!$B:$I,4,FALSE))=0,"",VLOOKUP($D185,ListaCharlas!$B:$I,4,FALSE))</f>
        <v/>
      </c>
      <c r="H185" s="21">
        <f>IF(LEN(VLOOKUP($D185,ListaCharlas!$B:$I,6,FALSE))=0,"",VLOOKUP($D185,ListaCharlas!$B:$I,6,FALSE))</f>
        <v>196</v>
      </c>
      <c r="I185" s="39">
        <f>IF(LEN(VLOOKUP($D185,ListaCharlas!$B:$I,7,FALSE))=0,"",VLOOKUP($D185,ListaCharlas!$B:$I,7,FALSE))</f>
        <v>873</v>
      </c>
    </row>
    <row r="186" spans="1:9" ht="31" x14ac:dyDescent="0.35">
      <c r="A186">
        <v>171</v>
      </c>
      <c r="B186" s="20" t="s">
        <v>342</v>
      </c>
      <c r="C186" s="27" t="s">
        <v>352</v>
      </c>
      <c r="D186" s="36" t="s">
        <v>264</v>
      </c>
      <c r="E186" s="21" t="str">
        <f>IF(LEN(VLOOKUP($D186,ListaCharlas!$B:$I,2,FALSE))=0,"",VLOOKUP($D186,ListaCharlas!$B:$I,2,FALSE))</f>
        <v/>
      </c>
      <c r="F186" s="21" t="str">
        <f>IF(LEN(VLOOKUP($D186,ListaCharlas!$B:$I,3,FALSE))=0,"",VLOOKUP($D186,ListaCharlas!$B:$I,3,FALSE))</f>
        <v/>
      </c>
      <c r="G186" s="21" t="str">
        <f>IF(LEN(VLOOKUP($D186,ListaCharlas!$B:$I,4,FALSE))=0,"",VLOOKUP($D186,ListaCharlas!$B:$I,4,FALSE))</f>
        <v/>
      </c>
      <c r="H186" s="21">
        <f>IF(LEN(VLOOKUP($D186,ListaCharlas!$B:$I,6,FALSE))=0,"",VLOOKUP($D186,ListaCharlas!$B:$I,6,FALSE))</f>
        <v>20</v>
      </c>
      <c r="I186" s="39" t="str">
        <f>IF(LEN(VLOOKUP($D186,ListaCharlas!$B:$I,7,FALSE))=0,"",VLOOKUP($D186,ListaCharlas!$B:$I,7,FALSE))</f>
        <v/>
      </c>
    </row>
    <row r="187" spans="1:9" x14ac:dyDescent="0.35">
      <c r="A187">
        <v>172</v>
      </c>
      <c r="B187" s="20" t="s">
        <v>342</v>
      </c>
      <c r="C187" s="27" t="s">
        <v>352</v>
      </c>
      <c r="D187" s="36" t="s">
        <v>14</v>
      </c>
      <c r="E187" s="21" t="str">
        <f>IF(LEN(VLOOKUP($D187,ListaCharlas!$B:$I,2,FALSE))=0,"",VLOOKUP($D187,ListaCharlas!$B:$I,2,FALSE))</f>
        <v/>
      </c>
      <c r="F187" s="21" t="str">
        <f>IF(LEN(VLOOKUP($D187,ListaCharlas!$B:$I,3,FALSE))=0,"",VLOOKUP($D187,ListaCharlas!$B:$I,3,FALSE))</f>
        <v/>
      </c>
      <c r="G187" s="21" t="str">
        <f>IF(LEN(VLOOKUP($D187,ListaCharlas!$B:$I,4,FALSE))=0,"",VLOOKUP($D187,ListaCharlas!$B:$I,4,FALSE))</f>
        <v/>
      </c>
      <c r="H187" s="21">
        <f>IF(LEN(VLOOKUP($D187,ListaCharlas!$B:$I,6,FALSE))=0,"",VLOOKUP($D187,ListaCharlas!$B:$I,6,FALSE))</f>
        <v>163</v>
      </c>
      <c r="I187" s="39" t="str">
        <f>IF(LEN(VLOOKUP($D187,ListaCharlas!$B:$I,7,FALSE))=0,"",VLOOKUP($D187,ListaCharlas!$B:$I,7,FALSE))</f>
        <v/>
      </c>
    </row>
    <row r="188" spans="1:9" ht="31" x14ac:dyDescent="0.35">
      <c r="A188">
        <v>172</v>
      </c>
      <c r="B188" s="20" t="s">
        <v>342</v>
      </c>
      <c r="C188" s="27" t="s">
        <v>352</v>
      </c>
      <c r="D188" s="36" t="s">
        <v>351</v>
      </c>
      <c r="E188" s="21" t="str">
        <f>IF(LEN(VLOOKUP($D188,ListaCharlas!$B:$I,2,FALSE))=0,"",VLOOKUP($D188,ListaCharlas!$B:$I,2,FALSE))</f>
        <v/>
      </c>
      <c r="F188" s="21" t="str">
        <f>IF(LEN(VLOOKUP($D188,ListaCharlas!$B:$I,3,FALSE))=0,"",VLOOKUP($D188,ListaCharlas!$B:$I,3,FALSE))</f>
        <v/>
      </c>
      <c r="G188" s="21" t="str">
        <f>IF(LEN(VLOOKUP($D188,ListaCharlas!$B:$I,4,FALSE))=0,"",VLOOKUP($D188,ListaCharlas!$B:$I,4,FALSE))</f>
        <v/>
      </c>
      <c r="H188" s="21" t="str">
        <f>IF(LEN(VLOOKUP($D188,ListaCharlas!$B:$I,6,FALSE))=0,"",VLOOKUP($D188,ListaCharlas!$B:$I,6,FALSE))</f>
        <v/>
      </c>
      <c r="I188" s="39" t="str">
        <f>IF(LEN(VLOOKUP($D188,ListaCharlas!$B:$I,7,FALSE))=0,"",VLOOKUP($D188,ListaCharlas!$B:$I,7,FALSE))</f>
        <v/>
      </c>
    </row>
    <row r="189" spans="1:9" ht="31" x14ac:dyDescent="0.35">
      <c r="A189">
        <v>173</v>
      </c>
      <c r="B189" s="20" t="s">
        <v>342</v>
      </c>
      <c r="C189" s="27" t="s">
        <v>24</v>
      </c>
      <c r="D189" s="36" t="s">
        <v>53</v>
      </c>
      <c r="E189" s="21">
        <f>IF(LEN(VLOOKUP($D189,ListaCharlas!$B:$I,2,FALSE))=0,"",VLOOKUP($D189,ListaCharlas!$B:$I,2,FALSE))</f>
        <v>14</v>
      </c>
      <c r="F189" s="21" t="str">
        <f>IF(LEN(VLOOKUP($D189,ListaCharlas!$B:$I,3,FALSE))=0,"",VLOOKUP($D189,ListaCharlas!$B:$I,3,FALSE))</f>
        <v>7,5</v>
      </c>
      <c r="G189" s="21" t="str">
        <f>IF(LEN(VLOOKUP($D189,ListaCharlas!$B:$I,4,FALSE))=0,"",VLOOKUP($D189,ListaCharlas!$B:$I,4,FALSE))</f>
        <v/>
      </c>
      <c r="H189" s="21">
        <f>IF(LEN(VLOOKUP($D189,ListaCharlas!$B:$I,6,FALSE))=0,"",VLOOKUP($D189,ListaCharlas!$B:$I,6,FALSE))</f>
        <v>246</v>
      </c>
      <c r="I189" s="39">
        <f>IF(LEN(VLOOKUP($D189,ListaCharlas!$B:$I,7,FALSE))=0,"",VLOOKUP($D189,ListaCharlas!$B:$I,7,FALSE))</f>
        <v>1589</v>
      </c>
    </row>
    <row r="190" spans="1:9" ht="31" x14ac:dyDescent="0.35">
      <c r="A190">
        <v>174</v>
      </c>
      <c r="B190" s="20" t="s">
        <v>342</v>
      </c>
      <c r="C190" s="27" t="s">
        <v>24</v>
      </c>
      <c r="D190" s="36" t="s">
        <v>79</v>
      </c>
      <c r="E190" s="21">
        <f>IF(LEN(VLOOKUP($D190,ListaCharlas!$B:$I,2,FALSE))=0,"",VLOOKUP($D190,ListaCharlas!$B:$I,2,FALSE))</f>
        <v>4</v>
      </c>
      <c r="F190" s="21" t="str">
        <f>IF(LEN(VLOOKUP($D190,ListaCharlas!$B:$I,3,FALSE))=0,"",VLOOKUP($D190,ListaCharlas!$B:$I,3,FALSE))</f>
        <v>8,50</v>
      </c>
      <c r="G190" s="21" t="str">
        <f>IF(LEN(VLOOKUP($D190,ListaCharlas!$B:$I,4,FALSE))=0,"",VLOOKUP($D190,ListaCharlas!$B:$I,4,FALSE))</f>
        <v/>
      </c>
      <c r="H190" s="21">
        <f>IF(LEN(VLOOKUP($D190,ListaCharlas!$B:$I,6,FALSE))=0,"",VLOOKUP($D190,ListaCharlas!$B:$I,6,FALSE))</f>
        <v>236</v>
      </c>
      <c r="I190" s="39">
        <f>IF(LEN(VLOOKUP($D190,ListaCharlas!$B:$I,7,FALSE))=0,"",VLOOKUP($D190,ListaCharlas!$B:$I,7,FALSE))</f>
        <v>261</v>
      </c>
    </row>
    <row r="191" spans="1:9" ht="31" x14ac:dyDescent="0.35">
      <c r="A191">
        <v>175</v>
      </c>
      <c r="B191" s="20" t="s">
        <v>342</v>
      </c>
      <c r="C191" s="27" t="s">
        <v>24</v>
      </c>
      <c r="D191" s="36" t="s">
        <v>75</v>
      </c>
      <c r="E191" s="21">
        <f>IF(LEN(VLOOKUP($D191,ListaCharlas!$B:$I,2,FALSE))=0,"",VLOOKUP($D191,ListaCharlas!$B:$I,2,FALSE))</f>
        <v>3</v>
      </c>
      <c r="F191" s="21" t="str">
        <f>IF(LEN(VLOOKUP($D191,ListaCharlas!$B:$I,3,FALSE))=0,"",VLOOKUP($D191,ListaCharlas!$B:$I,3,FALSE))</f>
        <v>8,00</v>
      </c>
      <c r="G191" s="21" t="str">
        <f>IF(LEN(VLOOKUP($D191,ListaCharlas!$B:$I,4,FALSE))=0,"",VLOOKUP($D191,ListaCharlas!$B:$I,4,FALSE))</f>
        <v/>
      </c>
      <c r="H191" s="21">
        <f>IF(LEN(VLOOKUP($D191,ListaCharlas!$B:$I,6,FALSE))=0,"",VLOOKUP($D191,ListaCharlas!$B:$I,6,FALSE))</f>
        <v>198</v>
      </c>
      <c r="I191" s="39" t="str">
        <f>IF(LEN(VLOOKUP($D191,ListaCharlas!$B:$I,7,FALSE))=0,"",VLOOKUP($D191,ListaCharlas!$B:$I,7,FALSE))</f>
        <v/>
      </c>
    </row>
    <row r="192" spans="1:9" x14ac:dyDescent="0.35">
      <c r="A192">
        <v>176</v>
      </c>
      <c r="B192" s="20" t="s">
        <v>342</v>
      </c>
      <c r="C192" s="27" t="s">
        <v>24</v>
      </c>
      <c r="D192" s="36" t="s">
        <v>246</v>
      </c>
      <c r="E192" s="21" t="str">
        <f>IF(LEN(VLOOKUP($D192,ListaCharlas!$B:$I,2,FALSE))=0,"",VLOOKUP($D192,ListaCharlas!$B:$I,2,FALSE))</f>
        <v/>
      </c>
      <c r="F192" s="21" t="str">
        <f>IF(LEN(VLOOKUP($D192,ListaCharlas!$B:$I,3,FALSE))=0,"",VLOOKUP($D192,ListaCharlas!$B:$I,3,FALSE))</f>
        <v/>
      </c>
      <c r="G192" s="21" t="str">
        <f>IF(LEN(VLOOKUP($D192,ListaCharlas!$B:$I,4,FALSE))=0,"",VLOOKUP($D192,ListaCharlas!$B:$I,4,FALSE))</f>
        <v/>
      </c>
      <c r="H192" s="21">
        <f>IF(LEN(VLOOKUP($D192,ListaCharlas!$B:$I,6,FALSE))=0,"",VLOOKUP($D192,ListaCharlas!$B:$I,6,FALSE))</f>
        <v>15</v>
      </c>
      <c r="I192" s="39">
        <f>IF(LEN(VLOOKUP($D192,ListaCharlas!$B:$I,7,FALSE))=0,"",VLOOKUP($D192,ListaCharlas!$B:$I,7,FALSE))</f>
        <v>145</v>
      </c>
    </row>
    <row r="193" spans="1:9" x14ac:dyDescent="0.35">
      <c r="A193">
        <v>177</v>
      </c>
      <c r="B193" s="20" t="s">
        <v>342</v>
      </c>
      <c r="C193" s="27" t="s">
        <v>24</v>
      </c>
      <c r="D193" s="36" t="s">
        <v>226</v>
      </c>
      <c r="E193" s="21">
        <f>IF(LEN(VLOOKUP($D193,ListaCharlas!$B:$I,2,FALSE))=0,"",VLOOKUP($D193,ListaCharlas!$B:$I,2,FALSE))</f>
        <v>6</v>
      </c>
      <c r="F193" s="21">
        <f>IF(LEN(VLOOKUP($D193,ListaCharlas!$B:$I,3,FALSE))=0,"",VLOOKUP($D193,ListaCharlas!$B:$I,3,FALSE))</f>
        <v>8</v>
      </c>
      <c r="G193" s="21">
        <f>IF(LEN(VLOOKUP($D193,ListaCharlas!$B:$I,4,FALSE))=0,"",VLOOKUP($D193,ListaCharlas!$B:$I,4,FALSE))</f>
        <v>7.67</v>
      </c>
      <c r="H193" s="21" t="str">
        <f>IF(LEN(VLOOKUP($D193,ListaCharlas!$B:$I,6,FALSE))=0,"",VLOOKUP($D193,ListaCharlas!$B:$I,6,FALSE))</f>
        <v/>
      </c>
      <c r="I193" s="39">
        <f>IF(LEN(VLOOKUP($D193,ListaCharlas!$B:$I,7,FALSE))=0,"",VLOOKUP($D193,ListaCharlas!$B:$I,7,FALSE))</f>
        <v>127</v>
      </c>
    </row>
    <row r="194" spans="1:9" x14ac:dyDescent="0.35">
      <c r="A194">
        <v>178</v>
      </c>
      <c r="B194" s="20" t="s">
        <v>342</v>
      </c>
      <c r="C194" s="27" t="s">
        <v>24</v>
      </c>
      <c r="D194" s="36" t="s">
        <v>234</v>
      </c>
      <c r="E194" s="21">
        <f>IF(LEN(VLOOKUP($D194,ListaCharlas!$B:$I,2,FALSE))=0,"",VLOOKUP($D194,ListaCharlas!$B:$I,2,FALSE))</f>
        <v>25</v>
      </c>
      <c r="F194" s="21">
        <f>IF(LEN(VLOOKUP($D194,ListaCharlas!$B:$I,3,FALSE))=0,"",VLOOKUP($D194,ListaCharlas!$B:$I,3,FALSE))</f>
        <v>3</v>
      </c>
      <c r="G194" s="21">
        <f>IF(LEN(VLOOKUP($D194,ListaCharlas!$B:$I,4,FALSE))=0,"",VLOOKUP($D194,ListaCharlas!$B:$I,4,FALSE))</f>
        <v>8.33</v>
      </c>
      <c r="H194" s="21">
        <f>IF(LEN(VLOOKUP($D194,ListaCharlas!$B:$I,6,FALSE))=0,"",VLOOKUP($D194,ListaCharlas!$B:$I,6,FALSE))</f>
        <v>12</v>
      </c>
      <c r="I194" s="39">
        <f>IF(LEN(VLOOKUP($D194,ListaCharlas!$B:$I,7,FALSE))=0,"",VLOOKUP($D194,ListaCharlas!$B:$I,7,FALSE))</f>
        <v>183</v>
      </c>
    </row>
    <row r="195" spans="1:9" ht="31" x14ac:dyDescent="0.35">
      <c r="A195">
        <v>179</v>
      </c>
      <c r="B195" s="20" t="s">
        <v>342</v>
      </c>
      <c r="C195" s="27" t="s">
        <v>24</v>
      </c>
      <c r="D195" s="36" t="s">
        <v>255</v>
      </c>
      <c r="E195" s="21" t="str">
        <f>IF(LEN(VLOOKUP($D195,ListaCharlas!$B:$I,2,FALSE))=0,"",VLOOKUP($D195,ListaCharlas!$B:$I,2,FALSE))</f>
        <v/>
      </c>
      <c r="F195" s="21" t="str">
        <f>IF(LEN(VLOOKUP($D195,ListaCharlas!$B:$I,3,FALSE))=0,"",VLOOKUP($D195,ListaCharlas!$B:$I,3,FALSE))</f>
        <v/>
      </c>
      <c r="G195" s="21" t="str">
        <f>IF(LEN(VLOOKUP($D195,ListaCharlas!$B:$I,4,FALSE))=0,"",VLOOKUP($D195,ListaCharlas!$B:$I,4,FALSE))</f>
        <v/>
      </c>
      <c r="H195" s="21">
        <f>IF(LEN(VLOOKUP($D195,ListaCharlas!$B:$I,6,FALSE))=0,"",VLOOKUP($D195,ListaCharlas!$B:$I,6,FALSE))</f>
        <v>236</v>
      </c>
      <c r="I195" s="39" t="str">
        <f>IF(LEN(VLOOKUP($D195,ListaCharlas!$B:$I,7,FALSE))=0,"",VLOOKUP($D195,ListaCharlas!$B:$I,7,FALSE))</f>
        <v/>
      </c>
    </row>
    <row r="196" spans="1:9" x14ac:dyDescent="0.35">
      <c r="A196">
        <v>180</v>
      </c>
      <c r="B196" s="20" t="s">
        <v>342</v>
      </c>
      <c r="C196" s="27" t="s">
        <v>24</v>
      </c>
      <c r="D196" s="36" t="s">
        <v>25</v>
      </c>
      <c r="E196" s="21" t="str">
        <f>IF(LEN(VLOOKUP($D196,ListaCharlas!$B:$I,2,FALSE))=0,"",VLOOKUP($D196,ListaCharlas!$B:$I,2,FALSE))</f>
        <v/>
      </c>
      <c r="F196" s="21" t="str">
        <f>IF(LEN(VLOOKUP($D196,ListaCharlas!$B:$I,3,FALSE))=0,"",VLOOKUP($D196,ListaCharlas!$B:$I,3,FALSE))</f>
        <v/>
      </c>
      <c r="G196" s="21" t="str">
        <f>IF(LEN(VLOOKUP($D196,ListaCharlas!$B:$I,4,FALSE))=0,"",VLOOKUP($D196,ListaCharlas!$B:$I,4,FALSE))</f>
        <v/>
      </c>
      <c r="H196" s="21">
        <f>IF(LEN(VLOOKUP($D196,ListaCharlas!$B:$I,6,FALSE))=0,"",VLOOKUP($D196,ListaCharlas!$B:$I,6,FALSE))</f>
        <v>11</v>
      </c>
      <c r="I196" s="39" t="str">
        <f>IF(LEN(VLOOKUP($D196,ListaCharlas!$B:$I,7,FALSE))=0,"",VLOOKUP($D196,ListaCharlas!$B:$I,7,FALSE))</f>
        <v/>
      </c>
    </row>
    <row r="197" spans="1:9" x14ac:dyDescent="0.35">
      <c r="A197">
        <v>181</v>
      </c>
      <c r="B197" s="20" t="s">
        <v>342</v>
      </c>
      <c r="C197" s="27" t="s">
        <v>57</v>
      </c>
      <c r="D197" s="36" t="s">
        <v>223</v>
      </c>
      <c r="E197" s="21" t="str">
        <f>IF(LEN(VLOOKUP($D197,ListaCharlas!$B:$I,2,FALSE))=0,"",VLOOKUP($D197,ListaCharlas!$B:$I,2,FALSE))</f>
        <v/>
      </c>
      <c r="F197" s="21" t="str">
        <f>IF(LEN(VLOOKUP($D197,ListaCharlas!$B:$I,3,FALSE))=0,"",VLOOKUP($D197,ListaCharlas!$B:$I,3,FALSE))</f>
        <v/>
      </c>
      <c r="G197" s="21" t="str">
        <f>IF(LEN(VLOOKUP($D197,ListaCharlas!$B:$I,4,FALSE))=0,"",VLOOKUP($D197,ListaCharlas!$B:$I,4,FALSE))</f>
        <v/>
      </c>
      <c r="H197" s="21">
        <f>IF(LEN(VLOOKUP($D197,ListaCharlas!$B:$I,6,FALSE))=0,"",VLOOKUP($D197,ListaCharlas!$B:$I,6,FALSE))</f>
        <v>103</v>
      </c>
      <c r="I197" s="39" t="str">
        <f>IF(LEN(VLOOKUP($D197,ListaCharlas!$B:$I,7,FALSE))=0,"",VLOOKUP($D197,ListaCharlas!$B:$I,7,FALSE))</f>
        <v/>
      </c>
    </row>
    <row r="198" spans="1:9" x14ac:dyDescent="0.35">
      <c r="A198">
        <v>182</v>
      </c>
      <c r="B198" s="20" t="s">
        <v>342</v>
      </c>
      <c r="C198" s="27" t="s">
        <v>57</v>
      </c>
      <c r="D198" s="36" t="s">
        <v>58</v>
      </c>
      <c r="E198" s="21">
        <f>IF(LEN(VLOOKUP($D198,ListaCharlas!$B:$I,2,FALSE))=0,"",VLOOKUP($D198,ListaCharlas!$B:$I,2,FALSE))</f>
        <v>10</v>
      </c>
      <c r="F198" s="21" t="str">
        <f>IF(LEN(VLOOKUP($D198,ListaCharlas!$B:$I,3,FALSE))=0,"",VLOOKUP($D198,ListaCharlas!$B:$I,3,FALSE))</f>
        <v>6,9</v>
      </c>
      <c r="G198" s="21" t="str">
        <f>IF(LEN(VLOOKUP($D198,ListaCharlas!$B:$I,4,FALSE))=0,"",VLOOKUP($D198,ListaCharlas!$B:$I,4,FALSE))</f>
        <v/>
      </c>
      <c r="H198" s="21">
        <f>IF(LEN(VLOOKUP($D198,ListaCharlas!$B:$I,6,FALSE))=0,"",VLOOKUP($D198,ListaCharlas!$B:$I,6,FALSE))</f>
        <v>262</v>
      </c>
      <c r="I198" s="39" t="str">
        <f>IF(LEN(VLOOKUP($D198,ListaCharlas!$B:$I,7,FALSE))=0,"",VLOOKUP($D198,ListaCharlas!$B:$I,7,FALSE))</f>
        <v/>
      </c>
    </row>
    <row r="199" spans="1:9" ht="31" x14ac:dyDescent="0.35">
      <c r="A199">
        <v>183</v>
      </c>
      <c r="B199" s="20" t="s">
        <v>342</v>
      </c>
      <c r="C199" s="27" t="s">
        <v>57</v>
      </c>
      <c r="D199" s="36" t="s">
        <v>45</v>
      </c>
      <c r="E199" s="21">
        <f>IF(LEN(VLOOKUP($D199,ListaCharlas!$B:$I,2,FALSE))=0,"",VLOOKUP($D199,ListaCharlas!$B:$I,2,FALSE))</f>
        <v>13</v>
      </c>
      <c r="F199" s="21" t="str">
        <f>IF(LEN(VLOOKUP($D199,ListaCharlas!$B:$I,3,FALSE))=0,"",VLOOKUP($D199,ListaCharlas!$B:$I,3,FALSE))</f>
        <v>7,4</v>
      </c>
      <c r="G199" s="21" t="str">
        <f>IF(LEN(VLOOKUP($D199,ListaCharlas!$B:$I,4,FALSE))=0,"",VLOOKUP($D199,ListaCharlas!$B:$I,4,FALSE))</f>
        <v/>
      </c>
      <c r="H199" s="21">
        <f>IF(LEN(VLOOKUP($D199,ListaCharlas!$B:$I,6,FALSE))=0,"",VLOOKUP($D199,ListaCharlas!$B:$I,6,FALSE))</f>
        <v>176</v>
      </c>
      <c r="I199" s="39" t="str">
        <f>IF(LEN(VLOOKUP($D199,ListaCharlas!$B:$I,7,FALSE))=0,"",VLOOKUP($D199,ListaCharlas!$B:$I,7,FALSE))</f>
        <v/>
      </c>
    </row>
    <row r="200" spans="1:9" x14ac:dyDescent="0.35">
      <c r="A200">
        <v>184</v>
      </c>
      <c r="B200" s="20" t="s">
        <v>342</v>
      </c>
      <c r="C200" s="27" t="s">
        <v>57</v>
      </c>
      <c r="D200" s="37" t="s">
        <v>306</v>
      </c>
      <c r="E200" s="21" t="str">
        <f>IF(LEN(VLOOKUP($D200,ListaCharlas!$B:$I,2,FALSE))=0,"",VLOOKUP($D200,ListaCharlas!$B:$I,2,FALSE))</f>
        <v/>
      </c>
      <c r="F200" s="21" t="str">
        <f>IF(LEN(VLOOKUP($D200,ListaCharlas!$B:$I,3,FALSE))=0,"",VLOOKUP($D200,ListaCharlas!$B:$I,3,FALSE))</f>
        <v/>
      </c>
      <c r="G200" s="21" t="str">
        <f>IF(LEN(VLOOKUP($D200,ListaCharlas!$B:$I,4,FALSE))=0,"",VLOOKUP($D200,ListaCharlas!$B:$I,4,FALSE))</f>
        <v/>
      </c>
      <c r="H200" s="21" t="str">
        <f>IF(LEN(VLOOKUP($D200,ListaCharlas!$B:$I,6,FALSE))=0,"",VLOOKUP($D200,ListaCharlas!$B:$I,6,FALSE))</f>
        <v/>
      </c>
      <c r="I200" s="39" t="str">
        <f>IF(LEN(VLOOKUP($D200,ListaCharlas!$B:$I,7,FALSE))=0,"",VLOOKUP($D200,ListaCharlas!$B:$I,7,FALSE))</f>
        <v/>
      </c>
    </row>
    <row r="201" spans="1:9" ht="39" customHeight="1" x14ac:dyDescent="0.35">
      <c r="A201">
        <v>185</v>
      </c>
      <c r="B201" s="20" t="s">
        <v>342</v>
      </c>
      <c r="C201" s="27" t="s">
        <v>57</v>
      </c>
      <c r="D201" s="36" t="s">
        <v>62</v>
      </c>
      <c r="E201" s="21">
        <f>IF(LEN(VLOOKUP($D201,ListaCharlas!$B:$I,2,FALSE))=0,"",VLOOKUP($D201,ListaCharlas!$B:$I,2,FALSE))</f>
        <v>12</v>
      </c>
      <c r="F201" s="21" t="str">
        <f>IF(LEN(VLOOKUP($D201,ListaCharlas!$B:$I,3,FALSE))=0,"",VLOOKUP($D201,ListaCharlas!$B:$I,3,FALSE))</f>
        <v>7,7</v>
      </c>
      <c r="G201" s="21" t="str">
        <f>IF(LEN(VLOOKUP($D201,ListaCharlas!$B:$I,4,FALSE))=0,"",VLOOKUP($D201,ListaCharlas!$B:$I,4,FALSE))</f>
        <v/>
      </c>
      <c r="H201" s="21">
        <f>IF(LEN(VLOOKUP($D201,ListaCharlas!$B:$I,6,FALSE))=0,"",VLOOKUP($D201,ListaCharlas!$B:$I,6,FALSE))</f>
        <v>163</v>
      </c>
      <c r="I201" s="39">
        <f>IF(LEN(VLOOKUP($D201,ListaCharlas!$B:$I,7,FALSE))=0,"",VLOOKUP($D201,ListaCharlas!$B:$I,7,FALSE))</f>
        <v>688</v>
      </c>
    </row>
    <row r="202" spans="1:9" ht="39" customHeight="1" x14ac:dyDescent="0.35">
      <c r="A202">
        <v>186</v>
      </c>
      <c r="B202" s="20" t="s">
        <v>342</v>
      </c>
      <c r="C202" s="27" t="s">
        <v>57</v>
      </c>
      <c r="D202" s="37" t="s">
        <v>299</v>
      </c>
      <c r="E202" s="21">
        <f>IF(LEN(VLOOKUP($D202,ListaCharlas!$B:$I,2,FALSE))=0,"",VLOOKUP($D202,ListaCharlas!$B:$I,2,FALSE))</f>
        <v>11</v>
      </c>
      <c r="F202" s="21">
        <f>IF(LEN(VLOOKUP($D202,ListaCharlas!$B:$I,3,FALSE))=0,"",VLOOKUP($D202,ListaCharlas!$B:$I,3,FALSE))</f>
        <v>10</v>
      </c>
      <c r="G202" s="21">
        <f>IF(LEN(VLOOKUP($D202,ListaCharlas!$B:$I,4,FALSE))=0,"",VLOOKUP($D202,ListaCharlas!$B:$I,4,FALSE))</f>
        <v>10</v>
      </c>
      <c r="H202" s="21">
        <f>IF(LEN(VLOOKUP($D202,ListaCharlas!$B:$I,6,FALSE))=0,"",VLOOKUP($D202,ListaCharlas!$B:$I,6,FALSE))</f>
        <v>59</v>
      </c>
      <c r="I202" s="39">
        <f>IF(LEN(VLOOKUP($D202,ListaCharlas!$B:$I,7,FALSE))=0,"",VLOOKUP($D202,ListaCharlas!$B:$I,7,FALSE))</f>
        <v>263</v>
      </c>
    </row>
    <row r="203" spans="1:9" x14ac:dyDescent="0.35">
      <c r="A203">
        <v>187</v>
      </c>
      <c r="B203" s="20" t="s">
        <v>342</v>
      </c>
      <c r="C203" s="27" t="s">
        <v>57</v>
      </c>
      <c r="D203" s="36" t="s">
        <v>222</v>
      </c>
      <c r="E203" s="21" t="str">
        <f>IF(LEN(VLOOKUP($D203,ListaCharlas!$B:$I,2,FALSE))=0,"",VLOOKUP($D203,ListaCharlas!$B:$I,2,FALSE))</f>
        <v/>
      </c>
      <c r="F203" s="21" t="str">
        <f>IF(LEN(VLOOKUP($D203,ListaCharlas!$B:$I,3,FALSE))=0,"",VLOOKUP($D203,ListaCharlas!$B:$I,3,FALSE))</f>
        <v/>
      </c>
      <c r="G203" s="21" t="str">
        <f>IF(LEN(VLOOKUP($D203,ListaCharlas!$B:$I,4,FALSE))=0,"",VLOOKUP($D203,ListaCharlas!$B:$I,4,FALSE))</f>
        <v/>
      </c>
      <c r="H203" s="21">
        <f>IF(LEN(VLOOKUP($D203,ListaCharlas!$B:$I,6,FALSE))=0,"",VLOOKUP($D203,ListaCharlas!$B:$I,6,FALSE))</f>
        <v>42</v>
      </c>
      <c r="I203" s="39" t="str">
        <f>IF(LEN(VLOOKUP($D203,ListaCharlas!$B:$I,7,FALSE))=0,"",VLOOKUP($D203,ListaCharlas!$B:$I,7,FALSE))</f>
        <v/>
      </c>
    </row>
    <row r="204" spans="1:9" ht="31" x14ac:dyDescent="0.35">
      <c r="A204">
        <v>188</v>
      </c>
      <c r="B204" s="20" t="s">
        <v>342</v>
      </c>
      <c r="C204" s="27" t="s">
        <v>57</v>
      </c>
      <c r="D204" s="36" t="s">
        <v>272</v>
      </c>
      <c r="E204" s="21" t="str">
        <f>IF(LEN(VLOOKUP($D204,ListaCharlas!$B:$I,2,FALSE))=0,"",VLOOKUP($D204,ListaCharlas!$B:$I,2,FALSE))</f>
        <v/>
      </c>
      <c r="F204" s="21" t="str">
        <f>IF(LEN(VLOOKUP($D204,ListaCharlas!$B:$I,3,FALSE))=0,"",VLOOKUP($D204,ListaCharlas!$B:$I,3,FALSE))</f>
        <v/>
      </c>
      <c r="G204" s="21" t="str">
        <f>IF(LEN(VLOOKUP($D204,ListaCharlas!$B:$I,4,FALSE))=0,"",VLOOKUP($D204,ListaCharlas!$B:$I,4,FALSE))</f>
        <v/>
      </c>
      <c r="H204" s="21" t="str">
        <f>IF(LEN(VLOOKUP($D204,ListaCharlas!$B:$I,6,FALSE))=0,"",VLOOKUP($D204,ListaCharlas!$B:$I,6,FALSE))</f>
        <v/>
      </c>
      <c r="I204" s="39">
        <f>IF(LEN(VLOOKUP($D204,ListaCharlas!$B:$I,7,FALSE))=0,"",VLOOKUP($D204,ListaCharlas!$B:$I,7,FALSE))</f>
        <v>580</v>
      </c>
    </row>
    <row r="205" spans="1:9" ht="31" x14ac:dyDescent="0.35">
      <c r="A205">
        <v>189</v>
      </c>
      <c r="B205" s="20" t="s">
        <v>342</v>
      </c>
      <c r="C205" s="27" t="s">
        <v>57</v>
      </c>
      <c r="D205" s="36" t="s">
        <v>48</v>
      </c>
      <c r="E205" s="21">
        <f>IF(LEN(VLOOKUP($D205,ListaCharlas!$B:$I,2,FALSE))=0,"",VLOOKUP($D205,ListaCharlas!$B:$I,2,FALSE))</f>
        <v>8</v>
      </c>
      <c r="F205" s="21">
        <f>IF(LEN(VLOOKUP($D205,ListaCharlas!$B:$I,3,FALSE))=0,"",VLOOKUP($D205,ListaCharlas!$B:$I,3,FALSE))</f>
        <v>6</v>
      </c>
      <c r="G205" s="21" t="str">
        <f>IF(LEN(VLOOKUP($D205,ListaCharlas!$B:$I,4,FALSE))=0,"",VLOOKUP($D205,ListaCharlas!$B:$I,4,FALSE))</f>
        <v/>
      </c>
      <c r="H205" s="21">
        <f>IF(LEN(VLOOKUP($D205,ListaCharlas!$B:$I,6,FALSE))=0,"",VLOOKUP($D205,ListaCharlas!$B:$I,6,FALSE))</f>
        <v>178</v>
      </c>
      <c r="I205" s="39">
        <f>IF(LEN(VLOOKUP($D205,ListaCharlas!$B:$I,7,FALSE))=0,"",VLOOKUP($D205,ListaCharlas!$B:$I,7,FALSE))</f>
        <v>1981</v>
      </c>
    </row>
    <row r="206" spans="1:9" x14ac:dyDescent="0.35">
      <c r="A206">
        <v>190</v>
      </c>
      <c r="B206" s="20" t="s">
        <v>342</v>
      </c>
      <c r="C206" s="27" t="s">
        <v>57</v>
      </c>
      <c r="D206" s="36" t="s">
        <v>267</v>
      </c>
      <c r="E206" s="21">
        <f>IF(LEN(VLOOKUP($D206,ListaCharlas!$B:$I,2,FALSE))=0,"",VLOOKUP($D206,ListaCharlas!$B:$I,2,FALSE))</f>
        <v>10</v>
      </c>
      <c r="F206" s="21">
        <f>IF(LEN(VLOOKUP($D206,ListaCharlas!$B:$I,3,FALSE))=0,"",VLOOKUP($D206,ListaCharlas!$B:$I,3,FALSE))</f>
        <v>9.1</v>
      </c>
      <c r="G206" s="21">
        <f>IF(LEN(VLOOKUP($D206,ListaCharlas!$B:$I,4,FALSE))=0,"",VLOOKUP($D206,ListaCharlas!$B:$I,4,FALSE))</f>
        <v>9.1999999999999993</v>
      </c>
      <c r="H206" s="21">
        <f>IF(LEN(VLOOKUP($D206,ListaCharlas!$B:$I,6,FALSE))=0,"",VLOOKUP($D206,ListaCharlas!$B:$I,6,FALSE))</f>
        <v>18</v>
      </c>
      <c r="I206" s="39">
        <f>IF(LEN(VLOOKUP($D206,ListaCharlas!$B:$I,7,FALSE))=0,"",VLOOKUP($D206,ListaCharlas!$B:$I,7,FALSE))</f>
        <v>135</v>
      </c>
    </row>
    <row r="207" spans="1:9" x14ac:dyDescent="0.35">
      <c r="A207">
        <v>191</v>
      </c>
      <c r="B207" s="20" t="s">
        <v>342</v>
      </c>
      <c r="C207" s="27" t="s">
        <v>57</v>
      </c>
      <c r="D207" s="36" t="s">
        <v>101</v>
      </c>
      <c r="E207" s="21" t="str">
        <f>IF(LEN(VLOOKUP($D207,ListaCharlas!$B:$I,2,FALSE))=0,"",VLOOKUP($D207,ListaCharlas!$B:$I,2,FALSE))</f>
        <v/>
      </c>
      <c r="F207" s="21" t="str">
        <f>IF(LEN(VLOOKUP($D207,ListaCharlas!$B:$I,3,FALSE))=0,"",VLOOKUP($D207,ListaCharlas!$B:$I,3,FALSE))</f>
        <v/>
      </c>
      <c r="G207" s="21" t="str">
        <f>IF(LEN(VLOOKUP($D207,ListaCharlas!$B:$I,4,FALSE))=0,"",VLOOKUP($D207,ListaCharlas!$B:$I,4,FALSE))</f>
        <v/>
      </c>
      <c r="H207" s="21">
        <f>IF(LEN(VLOOKUP($D207,ListaCharlas!$B:$I,6,FALSE))=0,"",VLOOKUP($D207,ListaCharlas!$B:$I,6,FALSE))</f>
        <v>43</v>
      </c>
      <c r="I207" s="39">
        <f>IF(LEN(VLOOKUP($D207,ListaCharlas!$B:$I,7,FALSE))=0,"",VLOOKUP($D207,ListaCharlas!$B:$I,7,FALSE))</f>
        <v>398</v>
      </c>
    </row>
    <row r="208" spans="1:9" x14ac:dyDescent="0.35">
      <c r="A208">
        <v>192</v>
      </c>
      <c r="B208" s="20" t="s">
        <v>342</v>
      </c>
      <c r="C208" s="27" t="s">
        <v>57</v>
      </c>
      <c r="D208" s="36" t="s">
        <v>250</v>
      </c>
      <c r="E208" s="21" t="str">
        <f>IF(LEN(VLOOKUP($D208,ListaCharlas!$B:$I,2,FALSE))=0,"",VLOOKUP($D208,ListaCharlas!$B:$I,2,FALSE))</f>
        <v/>
      </c>
      <c r="F208" s="21" t="str">
        <f>IF(LEN(VLOOKUP($D208,ListaCharlas!$B:$I,3,FALSE))=0,"",VLOOKUP($D208,ListaCharlas!$B:$I,3,FALSE))</f>
        <v/>
      </c>
      <c r="G208" s="21" t="str">
        <f>IF(LEN(VLOOKUP($D208,ListaCharlas!$B:$I,4,FALSE))=0,"",VLOOKUP($D208,ListaCharlas!$B:$I,4,FALSE))</f>
        <v/>
      </c>
      <c r="H208" s="21">
        <f>IF(LEN(VLOOKUP($D208,ListaCharlas!$B:$I,6,FALSE))=0,"",VLOOKUP($D208,ListaCharlas!$B:$I,6,FALSE))</f>
        <v>18</v>
      </c>
      <c r="I208" s="39">
        <f>IF(LEN(VLOOKUP($D208,ListaCharlas!$B:$I,7,FALSE))=0,"",VLOOKUP($D208,ListaCharlas!$B:$I,7,FALSE))</f>
        <v>111</v>
      </c>
    </row>
    <row r="209" spans="1:9" ht="31" x14ac:dyDescent="0.35">
      <c r="A209">
        <v>193</v>
      </c>
      <c r="B209" s="20" t="s">
        <v>342</v>
      </c>
      <c r="C209" s="27" t="s">
        <v>57</v>
      </c>
      <c r="D209" s="36" t="s">
        <v>80</v>
      </c>
      <c r="E209" s="21">
        <f>IF(LEN(VLOOKUP($D209,ListaCharlas!$B:$I,2,FALSE))=0,"",VLOOKUP($D209,ListaCharlas!$B:$I,2,FALSE))</f>
        <v>7</v>
      </c>
      <c r="F209" s="21" t="str">
        <f>IF(LEN(VLOOKUP($D209,ListaCharlas!$B:$I,3,FALSE))=0,"",VLOOKUP($D209,ListaCharlas!$B:$I,3,FALSE))</f>
        <v>8,14</v>
      </c>
      <c r="G209" s="21" t="str">
        <f>IF(LEN(VLOOKUP($D209,ListaCharlas!$B:$I,4,FALSE))=0,"",VLOOKUP($D209,ListaCharlas!$B:$I,4,FALSE))</f>
        <v/>
      </c>
      <c r="H209" s="21">
        <f>IF(LEN(VLOOKUP($D209,ListaCharlas!$B:$I,6,FALSE))=0,"",VLOOKUP($D209,ListaCharlas!$B:$I,6,FALSE))</f>
        <v>206</v>
      </c>
      <c r="I209" s="39">
        <f>IF(LEN(VLOOKUP($D209,ListaCharlas!$B:$I,7,FALSE))=0,"",VLOOKUP($D209,ListaCharlas!$B:$I,7,FALSE))</f>
        <v>511</v>
      </c>
    </row>
    <row r="210" spans="1:9" x14ac:dyDescent="0.35">
      <c r="A210">
        <v>194</v>
      </c>
      <c r="B210" s="20" t="s">
        <v>342</v>
      </c>
      <c r="C210" s="27" t="s">
        <v>15</v>
      </c>
      <c r="D210" s="36" t="s">
        <v>115</v>
      </c>
      <c r="E210" s="21" t="str">
        <f>IF(LEN(VLOOKUP($D210,ListaCharlas!$B:$I,2,FALSE))=0,"",VLOOKUP($D210,ListaCharlas!$B:$I,2,FALSE))</f>
        <v/>
      </c>
      <c r="F210" s="21" t="str">
        <f>IF(LEN(VLOOKUP($D210,ListaCharlas!$B:$I,3,FALSE))=0,"",VLOOKUP($D210,ListaCharlas!$B:$I,3,FALSE))</f>
        <v/>
      </c>
      <c r="G210" s="21" t="str">
        <f>IF(LEN(VLOOKUP($D210,ListaCharlas!$B:$I,4,FALSE))=0,"",VLOOKUP($D210,ListaCharlas!$B:$I,4,FALSE))</f>
        <v/>
      </c>
      <c r="H210" s="21">
        <f>IF(LEN(VLOOKUP($D210,ListaCharlas!$B:$I,6,FALSE))=0,"",VLOOKUP($D210,ListaCharlas!$B:$I,6,FALSE))</f>
        <v>6</v>
      </c>
      <c r="I210" s="39" t="str">
        <f>IF(LEN(VLOOKUP($D210,ListaCharlas!$B:$I,7,FALSE))=0,"",VLOOKUP($D210,ListaCharlas!$B:$I,7,FALSE))</f>
        <v/>
      </c>
    </row>
    <row r="211" spans="1:9" x14ac:dyDescent="0.35">
      <c r="A211">
        <v>195</v>
      </c>
      <c r="B211" s="20" t="s">
        <v>342</v>
      </c>
      <c r="C211" s="27" t="s">
        <v>15</v>
      </c>
      <c r="D211" s="36" t="s">
        <v>276</v>
      </c>
      <c r="E211" s="21" t="str">
        <f>IF(LEN(VLOOKUP($D211,ListaCharlas!$B:$I,2,FALSE))=0,"",VLOOKUP($D211,ListaCharlas!$B:$I,2,FALSE))</f>
        <v/>
      </c>
      <c r="F211" s="21" t="str">
        <f>IF(LEN(VLOOKUP($D211,ListaCharlas!$B:$I,3,FALSE))=0,"",VLOOKUP($D211,ListaCharlas!$B:$I,3,FALSE))</f>
        <v/>
      </c>
      <c r="G211" s="21" t="str">
        <f>IF(LEN(VLOOKUP($D211,ListaCharlas!$B:$I,4,FALSE))=0,"",VLOOKUP($D211,ListaCharlas!$B:$I,4,FALSE))</f>
        <v/>
      </c>
      <c r="H211" s="21">
        <f>IF(LEN(VLOOKUP($D211,ListaCharlas!$B:$I,6,FALSE))=0,"",VLOOKUP($D211,ListaCharlas!$B:$I,6,FALSE))</f>
        <v>34</v>
      </c>
      <c r="I211" s="39" t="str">
        <f>IF(LEN(VLOOKUP($D211,ListaCharlas!$B:$I,7,FALSE))=0,"",VLOOKUP($D211,ListaCharlas!$B:$I,7,FALSE))</f>
        <v/>
      </c>
    </row>
    <row r="212" spans="1:9" x14ac:dyDescent="0.35">
      <c r="A212">
        <v>196</v>
      </c>
      <c r="B212" s="20" t="s">
        <v>342</v>
      </c>
      <c r="C212" s="27" t="s">
        <v>15</v>
      </c>
      <c r="D212" s="36" t="s">
        <v>16</v>
      </c>
      <c r="E212" s="21" t="str">
        <f>IF(LEN(VLOOKUP($D212,ListaCharlas!$B:$I,2,FALSE))=0,"",VLOOKUP($D212,ListaCharlas!$B:$I,2,FALSE))</f>
        <v/>
      </c>
      <c r="F212" s="21" t="str">
        <f>IF(LEN(VLOOKUP($D212,ListaCharlas!$B:$I,3,FALSE))=0,"",VLOOKUP($D212,ListaCharlas!$B:$I,3,FALSE))</f>
        <v/>
      </c>
      <c r="G212" s="21" t="str">
        <f>IF(LEN(VLOOKUP($D212,ListaCharlas!$B:$I,4,FALSE))=0,"",VLOOKUP($D212,ListaCharlas!$B:$I,4,FALSE))</f>
        <v/>
      </c>
      <c r="H212" s="21">
        <f>IF(LEN(VLOOKUP($D212,ListaCharlas!$B:$I,6,FALSE))=0,"",VLOOKUP($D212,ListaCharlas!$B:$I,6,FALSE))</f>
        <v>357</v>
      </c>
      <c r="I212" s="39" t="str">
        <f>IF(LEN(VLOOKUP($D212,ListaCharlas!$B:$I,7,FALSE))=0,"",VLOOKUP($D212,ListaCharlas!$B:$I,7,FALSE))</f>
        <v/>
      </c>
    </row>
    <row r="213" spans="1:9" ht="31.5" thickBot="1" x14ac:dyDescent="0.4">
      <c r="A213">
        <v>197</v>
      </c>
      <c r="B213" s="40" t="s">
        <v>342</v>
      </c>
      <c r="C213" s="41" t="s">
        <v>15</v>
      </c>
      <c r="D213" s="42" t="s">
        <v>22</v>
      </c>
      <c r="E213" s="43" t="str">
        <f>IF(LEN(VLOOKUP($D213,ListaCharlas!$B:$I,2,FALSE))=0,"",VLOOKUP($D213,ListaCharlas!$B:$I,2,FALSE))</f>
        <v/>
      </c>
      <c r="F213" s="43" t="str">
        <f>IF(LEN(VLOOKUP($D213,ListaCharlas!$B:$I,3,FALSE))=0,"",VLOOKUP($D213,ListaCharlas!$B:$I,3,FALSE))</f>
        <v/>
      </c>
      <c r="G213" s="43" t="str">
        <f>IF(LEN(VLOOKUP($D213,ListaCharlas!$B:$I,4,FALSE))=0,"",VLOOKUP($D213,ListaCharlas!$B:$I,4,FALSE))</f>
        <v/>
      </c>
      <c r="H213" s="43">
        <f>IF(LEN(VLOOKUP($D213,ListaCharlas!$B:$I,6,FALSE))=0,"",VLOOKUP($D213,ListaCharlas!$B:$I,6,FALSE))</f>
        <v>193</v>
      </c>
      <c r="I213" s="44" t="str">
        <f>IF(LEN(VLOOKUP($D213,ListaCharlas!$B:$I,7,FALSE))=0,"",VLOOKUP($D213,ListaCharlas!$B:$I,7,FALSE))</f>
        <v/>
      </c>
    </row>
    <row r="214" spans="1:9" x14ac:dyDescent="0.35">
      <c r="D214" s="35"/>
    </row>
  </sheetData>
  <sortState xmlns:xlrd2="http://schemas.microsoft.com/office/spreadsheetml/2017/richdata2" ref="B13:I213">
    <sortCondition ref="B13:B213"/>
    <sortCondition ref="C13:C213"/>
    <sortCondition ref="D13:D213"/>
  </sortState>
  <hyperlinks>
    <hyperlink ref="D139" r:id="rId1" xr:uid="{00000000-0004-0000-0000-000000000000}"/>
    <hyperlink ref="D141" r:id="rId2" xr:uid="{00000000-0004-0000-0000-000001000000}"/>
    <hyperlink ref="D143" r:id="rId3" xr:uid="{00000000-0004-0000-0000-000004000000}"/>
    <hyperlink ref="D132" r:id="rId4" display="http://www.crismhom.com/?q=content/testimonio-de-persecuci%C3%B3n-lgtb-en-honduras-0" xr:uid="{00000000-0004-0000-0000-000005000000}"/>
    <hyperlink ref="D128" r:id="rId5" xr:uid="{00000000-0004-0000-0000-000006000000}"/>
    <hyperlink ref="D131" r:id="rId6" xr:uid="{00000000-0004-0000-0000-000007000000}"/>
    <hyperlink ref="D137" r:id="rId7" xr:uid="{00000000-0004-0000-0000-000008000000}"/>
    <hyperlink ref="D138" r:id="rId8" xr:uid="{00000000-0004-0000-0000-00000B000000}"/>
    <hyperlink ref="D109" r:id="rId9" xr:uid="{00000000-0004-0000-0000-00000D000000}"/>
    <hyperlink ref="D108" r:id="rId10" xr:uid="{00000000-0004-0000-0000-00000F000000}"/>
    <hyperlink ref="D74" r:id="rId11" xr:uid="{00000000-0004-0000-0000-000010000000}"/>
    <hyperlink ref="D45" r:id="rId12" xr:uid="{00000000-0004-0000-0000-000011000000}"/>
    <hyperlink ref="D50" r:id="rId13" xr:uid="{00000000-0004-0000-0000-000012000000}"/>
    <hyperlink ref="D46" r:id="rId14" xr:uid="{00000000-0004-0000-0000-000013000000}"/>
    <hyperlink ref="D73" r:id="rId15" xr:uid="{00000000-0004-0000-0000-000014000000}"/>
    <hyperlink ref="D48" r:id="rId16" xr:uid="{00000000-0004-0000-0000-000015000000}"/>
    <hyperlink ref="D106" r:id="rId17" xr:uid="{00000000-0004-0000-0000-000016000000}"/>
    <hyperlink ref="D95" r:id="rId18" xr:uid="{00000000-0004-0000-0000-000017000000}"/>
    <hyperlink ref="D98" r:id="rId19" xr:uid="{00000000-0004-0000-0000-000018000000}"/>
    <hyperlink ref="D99" r:id="rId20" xr:uid="{00000000-0004-0000-0000-00001B000000}"/>
    <hyperlink ref="D68" r:id="rId21" xr:uid="{00000000-0004-0000-0000-00001E000000}"/>
    <hyperlink ref="D69" r:id="rId22" xr:uid="{00000000-0004-0000-0000-00001F000000}"/>
    <hyperlink ref="D72" r:id="rId23" xr:uid="{00000000-0004-0000-0000-000021000000}"/>
    <hyperlink ref="D118" r:id="rId24" xr:uid="{00000000-0004-0000-0000-000022000000}"/>
    <hyperlink ref="D79" r:id="rId25" xr:uid="{00000000-0004-0000-0000-000023000000}"/>
    <hyperlink ref="D82" r:id="rId26" xr:uid="{00000000-0004-0000-0000-000024000000}"/>
    <hyperlink ref="D81" r:id="rId27" xr:uid="{00000000-0004-0000-0000-000026000000}"/>
    <hyperlink ref="D77" r:id="rId28" xr:uid="{00000000-0004-0000-0000-000027000000}"/>
    <hyperlink ref="D87" r:id="rId29" xr:uid="{00000000-0004-0000-0000-000028000000}"/>
    <hyperlink ref="D85" r:id="rId30" xr:uid="{00000000-0004-0000-0000-000029000000}"/>
    <hyperlink ref="D86" r:id="rId31" xr:uid="{00000000-0004-0000-0000-00002A000000}"/>
    <hyperlink ref="D39" r:id="rId32" xr:uid="{00000000-0004-0000-0000-00002B000000}"/>
    <hyperlink ref="D40" r:id="rId33" xr:uid="{00000000-0004-0000-0000-00002C000000}"/>
    <hyperlink ref="D41" r:id="rId34" xr:uid="{00000000-0004-0000-0000-00002D000000}"/>
    <hyperlink ref="D42" r:id="rId35" xr:uid="{00000000-0004-0000-0000-00002E000000}"/>
    <hyperlink ref="D43" r:id="rId36" xr:uid="{00000000-0004-0000-0000-00002F000000}"/>
    <hyperlink ref="D37" r:id="rId37" xr:uid="{00000000-0004-0000-0000-000030000000}"/>
    <hyperlink ref="D16" r:id="rId38" xr:uid="{00000000-0004-0000-0000-000032000000}"/>
    <hyperlink ref="D18" r:id="rId39" xr:uid="{00000000-0004-0000-0000-000034000000}"/>
    <hyperlink ref="D22" r:id="rId40" xr:uid="{00000000-0004-0000-0000-000036000000}"/>
    <hyperlink ref="D23" r:id="rId41" display="15/05/2015: Renato Lings, &quot;A donde tú vayas, iré yo: cuatro reflexiones sobre la importancia del amor homoerótico en la biblia&quot;" xr:uid="{00000000-0004-0000-0000-000037000000}"/>
    <hyperlink ref="D24" r:id="rId42" display="16/05/2015: Juan Sánchez, &quot;La Biblia y la homosexualidad: malentendidos anacrónicos&quot;" xr:uid="{00000000-0004-0000-0000-000038000000}"/>
    <hyperlink ref="D33" r:id="rId43" xr:uid="{00000000-0004-0000-0000-000039000000}"/>
    <hyperlink ref="D123" r:id="rId44" xr:uid="{00000000-0004-0000-0000-00003B000000}"/>
    <hyperlink ref="D89" r:id="rId45" xr:uid="{00000000-0004-0000-0000-00003C000000}"/>
    <hyperlink ref="D90" r:id="rId46" xr:uid="{00000000-0004-0000-0000-00003D000000}"/>
    <hyperlink ref="D54" r:id="rId47" xr:uid="{00000000-0004-0000-0000-000041000000}"/>
    <hyperlink ref="D174" r:id="rId48" display="Homoerótica en el mundo animal" xr:uid="{00000000-0004-0000-0000-000046000000}"/>
    <hyperlink ref="D168" r:id="rId49" xr:uid="{00000000-0004-0000-0000-000047000000}"/>
    <hyperlink ref="D167" r:id="rId50" xr:uid="{00000000-0004-0000-0000-000048000000}"/>
    <hyperlink ref="D169" r:id="rId51" xr:uid="{00000000-0004-0000-0000-000049000000}"/>
    <hyperlink ref="D173" r:id="rId52" xr:uid="{00000000-0004-0000-0000-00004A000000}"/>
    <hyperlink ref="D172" r:id="rId53" xr:uid="{00000000-0004-0000-0000-00004B000000}"/>
    <hyperlink ref="D171" r:id="rId54" xr:uid="{00000000-0004-0000-0000-00004C000000}"/>
    <hyperlink ref="D153" r:id="rId55" xr:uid="{00000000-0004-0000-0000-00004E000000}"/>
    <hyperlink ref="D152" r:id="rId56" xr:uid="{00000000-0004-0000-0000-000050000000}"/>
    <hyperlink ref="D154" r:id="rId57" xr:uid="{00000000-0004-0000-0000-000051000000}"/>
    <hyperlink ref="D212" r:id="rId58" xr:uid="{00000000-0004-0000-0000-000052000000}"/>
    <hyperlink ref="D210" r:id="rId59" xr:uid="{00000000-0004-0000-0000-000054000000}"/>
    <hyperlink ref="D186" r:id="rId60" xr:uid="{00000000-0004-0000-0000-000056000000}"/>
    <hyperlink ref="D185" r:id="rId61" xr:uid="{00000000-0004-0000-0000-000057000000}"/>
    <hyperlink ref="D178" r:id="rId62" xr:uid="{00000000-0004-0000-0000-000058000000}"/>
    <hyperlink ref="D177" r:id="rId63" xr:uid="{00000000-0004-0000-0000-000059000000}"/>
    <hyperlink ref="D184" r:id="rId64" xr:uid="{00000000-0004-0000-0000-00005A000000}"/>
    <hyperlink ref="D182" r:id="rId65" xr:uid="{00000000-0004-0000-0000-00005B000000}"/>
    <hyperlink ref="D179" r:id="rId66" xr:uid="{00000000-0004-0000-0000-00005D000000}"/>
    <hyperlink ref="D164" r:id="rId67" xr:uid="{00000000-0004-0000-0000-00005E000000}"/>
    <hyperlink ref="D158" r:id="rId68" xr:uid="{00000000-0004-0000-0000-00005F000000}"/>
    <hyperlink ref="D162" r:id="rId69" xr:uid="{00000000-0004-0000-0000-000060000000}"/>
    <hyperlink ref="D161" r:id="rId70" xr:uid="{00000000-0004-0000-0000-000061000000}"/>
    <hyperlink ref="D163" r:id="rId71" xr:uid="{00000000-0004-0000-0000-000062000000}"/>
    <hyperlink ref="D165" r:id="rId72" xr:uid="{00000000-0004-0000-0000-000065000000}"/>
    <hyperlink ref="D196" r:id="rId73" xr:uid="{00000000-0004-0000-0000-000066000000}"/>
    <hyperlink ref="D195" r:id="rId74" xr:uid="{00000000-0004-0000-0000-000067000000}"/>
    <hyperlink ref="D189" r:id="rId75" xr:uid="{00000000-0004-0000-0000-000068000000}"/>
    <hyperlink ref="D191" r:id="rId76" xr:uid="{00000000-0004-0000-0000-000069000000}"/>
    <hyperlink ref="D190" r:id="rId77" xr:uid="{00000000-0004-0000-0000-00006A000000}"/>
    <hyperlink ref="D199" r:id="rId78" xr:uid="{00000000-0004-0000-0000-00006B000000}"/>
    <hyperlink ref="D205" r:id="rId79" xr:uid="{00000000-0004-0000-0000-00006C000000}"/>
    <hyperlink ref="D198" r:id="rId80" xr:uid="{00000000-0004-0000-0000-00006D000000}"/>
    <hyperlink ref="D201" r:id="rId81" xr:uid="{00000000-0004-0000-0000-00006E000000}"/>
    <hyperlink ref="D207" r:id="rId82" xr:uid="{00000000-0004-0000-0000-000070000000}"/>
    <hyperlink ref="D57" r:id="rId83" xr:uid="{7A866543-D7D6-442F-883D-3B9FE513AD31}"/>
    <hyperlink ref="D136" r:id="rId84" xr:uid="{39B16F4F-467B-4AA1-AFBA-CF7DE11953D8}"/>
    <hyperlink ref="D84" r:id="rId85" xr:uid="{BADF6860-BC75-4A1D-832D-DEF7F6A95CDA}"/>
    <hyperlink ref="D38" r:id="rId86" xr:uid="{0E2E03F0-7DB6-47C1-8229-76D85A9A2406}"/>
    <hyperlink ref="D156" r:id="rId87" xr:uid="{D69CB9ED-2851-4C2D-8CA0-5D8621936DD0}"/>
    <hyperlink ref="D30" r:id="rId88" xr:uid="{1D84CD4F-39D7-4983-BD10-0255ED541857}"/>
    <hyperlink ref="D25" r:id="rId89" xr:uid="{E7287CE5-D46E-4418-BA1D-5BF217EF2C67}"/>
    <hyperlink ref="D78" r:id="rId90" xr:uid="{42EE93AF-2B6E-4EDF-AC41-C526B18CE3C0}"/>
    <hyperlink ref="D13" r:id="rId91" xr:uid="{A8D31DC1-4C3C-4FBB-B32F-9A27056C4F4D}"/>
    <hyperlink ref="D80" r:id="rId92" xr:uid="{C047E20D-9501-4F37-88B1-EC29D09A6CE9}"/>
    <hyperlink ref="D145" r:id="rId93" xr:uid="{CA4133AD-B218-48A1-A046-6C6973221861}"/>
    <hyperlink ref="D29" r:id="rId94" xr:uid="{A69DB47C-CB5A-464C-B33E-9FC0BA3741C0}"/>
    <hyperlink ref="D83" r:id="rId95" xr:uid="{50DCDB59-AFB3-4964-9322-18743A476AFA}"/>
    <hyperlink ref="D62" r:id="rId96" xr:uid="{E22F1A42-9BCD-4362-8531-80B44A52E4D1}"/>
    <hyperlink ref="D197" r:id="rId97" xr:uid="{EA1AF073-5A32-427A-B2BB-F03DD77C3746}"/>
    <hyperlink ref="D70" r:id="rId98" xr:uid="{0A8B9E3D-0854-4BD9-8A63-B49BAF98C8F5}"/>
    <hyperlink ref="D21" r:id="rId99" xr:uid="{BBF73D96-2D83-4DE4-89DB-E2718363562A}"/>
    <hyperlink ref="D65" r:id="rId100" xr:uid="{12246DB2-0F5E-40B7-BC7D-6037A118B0D5}"/>
    <hyperlink ref="D135" r:id="rId101" xr:uid="{B07417BE-E429-4482-B05A-492F5D3BF3B6}"/>
    <hyperlink ref="D116" r:id="rId102" xr:uid="{3BFF8500-E4D7-4E9F-9514-58DEF75499D0}"/>
    <hyperlink ref="D193" r:id="rId103" xr:uid="{06F69475-5CBF-413E-A780-7A50CA518937}"/>
    <hyperlink ref="D194" r:id="rId104" display="http://www.crismhom.com/content/maria-en-estado-de-alarma" xr:uid="{2B8EC786-C799-4D5F-B244-D7D8B29DF1F8}"/>
    <hyperlink ref="D113" r:id="rId105" display="05/06/2020: Activismo cristiano en las fronteras" xr:uid="{57B2E7F2-503D-4DA1-9DAA-10362D836B83}"/>
    <hyperlink ref="D107" r:id="rId106" xr:uid="{4D2804BF-7D90-469A-94D2-8C9833222DFB}"/>
    <hyperlink ref="D49" r:id="rId107" xr:uid="{C7EEC661-73D5-44B9-BE3D-B5F8324BF5B8}"/>
    <hyperlink ref="D64" r:id="rId108" xr:uid="{21921718-E6AA-4619-9380-70F57FF48979}"/>
    <hyperlink ref="D180" r:id="rId109" xr:uid="{DDD18528-EA3C-4525-8EDC-7AC258BCD13A}"/>
    <hyperlink ref="D176" r:id="rId110" xr:uid="{013D3634-7497-4BF7-B83D-314E984CCFC0}"/>
    <hyperlink ref="D124" r:id="rId111" xr:uid="{90904178-4BFE-4F38-B4F9-6B6E7397FC70}"/>
    <hyperlink ref="D44" r:id="rId112" xr:uid="{7D5BA39B-D328-4F04-BF73-21CAD8461D91}"/>
    <hyperlink ref="D56" r:id="rId113" xr:uid="{7F2D83A5-CA3D-4CFE-AE50-1241A0392AAA}"/>
    <hyperlink ref="D144" r:id="rId114" display="https://crismhom.org/genero-no-binario-mas-alla-del-falso-binomio-2/" xr:uid="{D5DA87D5-AD88-4CB1-B5E6-BFFA6B72945E}"/>
    <hyperlink ref="D170" r:id="rId115" display="https://crismhom.org/cruising-historia-intima-de-un-pasatiempo-radical-2/" xr:uid="{9983B6A0-D91A-4788-B123-9FBED6056747}"/>
    <hyperlink ref="D192" r:id="rId116" xr:uid="{7ACA7C57-2D7B-4BA3-B806-B0746D379421}"/>
    <hyperlink ref="D15" r:id="rId117" display="https://crismhom.org/curso-taller-evangelizacion-y-comunidad-lgtbi/" xr:uid="{9686B8B5-DACE-4DD1-8F33-1371A632E301}"/>
    <hyperlink ref="D88" r:id="rId118" xr:uid="{A5300472-1588-4005-A3E8-CFC2F44347AF}"/>
    <hyperlink ref="D134" r:id="rId119" display="https://crismhom.org/la-buena-noticia-del-evangelio-desde-fuera-del-armario/" xr:uid="{1625D904-CC33-4F12-99E0-B2E991637D0A}"/>
    <hyperlink ref="D208" r:id="rId120" display="https://crismhom.org/la-familia-lugar-de-relacion-y-crecimiento-humano/" xr:uid="{ECE661FC-9170-401B-AFC6-1E5615A0C1A5}"/>
    <hyperlink ref="D20" r:id="rId121" xr:uid="{023B1BCB-D9A0-49A5-B9F9-85A2461DB3DC}"/>
    <hyperlink ref="D146" r:id="rId122" display="https://crismhom.org/victoria-la-buena-noticia-del-evangelio-para-una-madre-trans-con-tres-hijos/" xr:uid="{B5BBA7F3-24D3-4FB1-8890-3E3FE01164AD}"/>
    <hyperlink ref="D127" r:id="rId123" xr:uid="{00000000-0004-0000-0000-000009000000}"/>
    <hyperlink ref="D35" r:id="rId124" xr:uid="{5E25EA8B-2FB8-40D5-A391-AF73482BAD24}"/>
    <hyperlink ref="D58" r:id="rId125" xr:uid="{A8ABFB32-590C-46C2-8CA5-E4919B8E4333}"/>
    <hyperlink ref="D166" r:id="rId126" xr:uid="{77B50CC5-B265-46D8-B2F0-8B77251B9EFB}"/>
    <hyperlink ref="D159" r:id="rId127" display="https://crismhom.org/terapias-de-conversion-contexto-global-y-situacion-espanola/" xr:uid="{56E8DCEB-D59F-4DA8-BD9B-93C1B202B9A5}"/>
    <hyperlink ref="D209" r:id="rId128" xr:uid="{70366444-2970-4BD2-A5CE-5360E5134290}"/>
    <hyperlink ref="D51" r:id="rId129" xr:uid="{C9FFE189-07EC-4A7D-AF26-FED93464F29C}"/>
    <hyperlink ref="D97" r:id="rId130" display="https://crismhom.org/amoris-laeticia-un-nuevo-lenguaje-para-reconocer-que-las-personas-lgtbi-tambien-muestran-el-rostro-de-cristo/" xr:uid="{77D3C3F1-E333-4B35-97DB-AFBD054136B3}"/>
    <hyperlink ref="D100" r:id="rId131" display="https://crismhom.org/la-busqueda-de-la-peculiaridad-de-la-mirada-arcoiris/" xr:uid="{A9CDE693-898E-4409-92A6-18A7866D9859}"/>
    <hyperlink ref="D157" r:id="rId132" xr:uid="{FA334250-66FC-466A-B367-AB49129EC8F3}"/>
    <hyperlink ref="D206" r:id="rId133" display="https://crismhom.org/diversidad-familiar-testimonio-de-tres-padres-de-crismhom/" xr:uid="{84E98307-D3FA-45F1-8A69-C43E8897699F}"/>
    <hyperlink ref="D53" r:id="rId134" display="https://crismhom.org/cristianos-en-comunidad/" xr:uid="{2BF2FC3B-E1CA-47E1-B930-930736972791}"/>
    <hyperlink ref="D203" r:id="rId135" xr:uid="{B56DBF67-95E6-482D-9A33-2134D558F370}"/>
    <hyperlink ref="D204" r:id="rId136" xr:uid="{CB6D72AD-F606-4FFE-9CC0-13B1D4558916}"/>
    <hyperlink ref="D117" r:id="rId137" xr:uid="{9848B9BA-B2D3-476D-B986-5A2B2E38BD5F}"/>
    <hyperlink ref="D149" r:id="rId138" xr:uid="{AA6C36E1-7955-47E6-A34C-A09AAC777381}"/>
    <hyperlink ref="D66" r:id="rId139" xr:uid="{53FD7B88-A523-4659-994E-34627C85C11D}"/>
    <hyperlink ref="D71" r:id="rId140" xr:uid="{3606B5B3-A75F-4238-AA42-2E700CB5FD00}"/>
    <hyperlink ref="D183" r:id="rId141" xr:uid="{47E1D2EE-075B-4A7C-BBCF-758583C988B6}"/>
    <hyperlink ref="D26" r:id="rId142" display="https://crismhom.org/es-el-antiguo-testamento-una-buena-noticia-para-mi/" xr:uid="{9E2F95F7-670C-4D8E-9188-D881FF9A75A8}"/>
    <hyperlink ref="D114" r:id="rId143" xr:uid="{6ED6A8E5-D18C-4838-8FF4-0E5C171E91C0}"/>
    <hyperlink ref="D115" r:id="rId144" xr:uid="{A22C3098-81F9-4AB2-8447-8B0133DF5ACC}"/>
    <hyperlink ref="D75" r:id="rId145" xr:uid="{B3D6325A-EAF4-4699-9B8D-184825B08470}"/>
    <hyperlink ref="D93" r:id="rId146" xr:uid="{1C63D46B-569E-4D39-AF14-BF54BCEF18E7}"/>
    <hyperlink ref="D60" r:id="rId147" xr:uid="{C927A3E7-2AF3-4F31-9CE4-D5C88CD4B152}"/>
    <hyperlink ref="D59" r:id="rId148" xr:uid="{CBF2C22B-583F-465B-A04F-B116799ABD50}"/>
    <hyperlink ref="D101" r:id="rId149" xr:uid="{836E22E2-AF81-444E-9E07-5FCC4D758586}"/>
    <hyperlink ref="D155" r:id="rId150" xr:uid="{D3948DB5-F2E3-407D-A031-CA0006395F96}"/>
    <hyperlink ref="D175" r:id="rId151" xr:uid="{67D50513-01D5-4CA9-A60F-A98275D3A625}"/>
    <hyperlink ref="D140" r:id="rId152" xr:uid="{3A92A36B-6708-447A-9316-EB41B6B2F477}"/>
    <hyperlink ref="D55" r:id="rId153" xr:uid="{DB256A26-AF93-473E-86D0-00F2A4F95B0E}"/>
    <hyperlink ref="D61" r:id="rId154" xr:uid="{86DC0C47-BF87-4E54-85F3-24BAE50BF6CD}"/>
    <hyperlink ref="D47" r:id="rId155" display="https://crismhom.org/cristianismo-y-diversidad-sexual-y-de-genero-a-debate/" xr:uid="{243EA145-7F4A-4D53-967C-9138E18CFC05}"/>
    <hyperlink ref="D52" r:id="rId156" xr:uid="{16C3135F-21CF-4B2F-A757-F89807D29F37}"/>
    <hyperlink ref="D67" r:id="rId157" xr:uid="{08EC7C0B-8F61-42BB-AEDC-7C4E867487EA}"/>
    <hyperlink ref="D76" r:id="rId158" xr:uid="{BB71A0A7-6753-439E-9A77-69EE36F737F6}"/>
    <hyperlink ref="D36" r:id="rId159" xr:uid="{5D0F0E40-F6BE-4E92-A52B-BA9A7919295B}"/>
    <hyperlink ref="D63" r:id="rId160" xr:uid="{EA6547B1-8711-4A83-A723-09FB95467EFB}"/>
    <hyperlink ref="B11" r:id="rId161" xr:uid="{00000000-0004-0000-0000-000072000000}"/>
    <hyperlink ref="D142" r:id="rId162" xr:uid="{51F623B8-6DE0-4396-AE52-558B8BE6C933}"/>
    <hyperlink ref="D213" r:id="rId163" xr:uid="{D0FAA86F-A3B5-4C77-9659-78B5374CBFA3}"/>
    <hyperlink ref="D211" r:id="rId164" display="https://crismhom.org/chemsex-los-grandes-peligros-de-combinar-sexo-y-drogas/" xr:uid="{0389AB5C-5CC1-4F0F-A4B4-24D386BDF727}"/>
    <hyperlink ref="D119" r:id="rId165" xr:uid="{AB76E7C4-96A7-456B-BFE0-3E804B1779FD}"/>
    <hyperlink ref="D34" r:id="rId166" display="Renato Lings: La extraña represión del amor homoerótico" xr:uid="{F6764279-EA2A-45C6-96DC-03922BC5BAB7}"/>
    <hyperlink ref="D125" r:id="rId167" xr:uid="{2DF5EB48-8D8D-4835-95E5-09DF316780BB}"/>
    <hyperlink ref="D122" r:id="rId168" display="https://crismhom.org/teopoeticas-del-cuerpo-la-danza-la-teologia-filosofica-y-las-intermediaciones-de-los-cuerpos/" xr:uid="{61CAE6BE-8D86-4C4F-8BFB-29CE324EF76F}"/>
    <hyperlink ref="D120" r:id="rId169" display="https://crismhom.org/lgtbifobia-cuerpos-de-seguridad-y-delitos-de-odio/" xr:uid="{E0FD9A0A-FB4A-4591-9BD2-9AAA0DF6120B}"/>
    <hyperlink ref="D121" r:id="rId170" display="https://crismhom.org/la-ley-trans-formacion-y-derechos-obtenidos/" xr:uid="{4AA03F7B-2538-4A80-A5AC-E928B352EC44}"/>
    <hyperlink ref="D92" r:id="rId171" display="https://crismhom.org/sinodo-sobre-sinodalidad-preparacion-de-la-etapa-continental/" xr:uid="{6A69040E-9D8E-4701-95B4-A9D36668D8B7}"/>
    <hyperlink ref="D94" r:id="rId172" display="https://crismhom.org/crismhom-en-la-jornada-mundial-de-la-juventud-2023/" xr:uid="{6A84B6ED-C8EE-447A-A331-5371E3D9D1B9}"/>
    <hyperlink ref="D31" r:id="rId173" display="https://crismhom.org/mejor-que-hijas-e-hijos-rescatando-del-olvido-a-los-eunucos-de-la-biblia/" xr:uid="{B52CA53C-3E84-4DE6-8875-4FBE7D28542A}"/>
    <hyperlink ref="D96" r:id="rId174" display="https://crismhom.org/viaje-en-globo-homosexualidad-y-vida-cristiana/" xr:uid="{84E88B56-2862-447E-836D-0BFAB46A9937}"/>
    <hyperlink ref="D181" r:id="rId175" display="https://crismhom.org/la-multiple-discriminacion-de-las-mujeres-ltbi-con-discapacidad/" xr:uid="{955103FA-B339-40ED-9B40-57574793ACA2}"/>
    <hyperlink ref="D126" r:id="rId176" display="https://crismhom.org/sexilio-el-exilio-que-viven-las-personas-de-diversidad-sexual-y-de-genero/" xr:uid="{BE021489-7B2A-4C5E-97CE-3B4ED7A1651E}"/>
    <hyperlink ref="D28" r:id="rId177" display="https://crismhom.org/el-patriarca-job-y-el-colectivo-lgtbiq/" xr:uid="{E127F884-971D-4396-A479-B3D7B9DA8DF1}"/>
    <hyperlink ref="D129" r:id="rId178" display="https://crismhom.org/homosexualidad-las-razones-de-dios/" xr:uid="{95A3FFE9-0B2E-48B8-A6A9-AA31C8C7F622}"/>
    <hyperlink ref="D130" r:id="rId179" display="https://crismhom.org/la-biblia-como-terapia-liberadora-el-espiritu-que-vivifica/" xr:uid="{EECF9ABE-17C8-4E3C-9397-85547E48AB8D}"/>
    <hyperlink ref="D133" r:id="rId180" display="https://crismhom.org/el-cuaquerismo-un-camino-de-exploracion-espiritual/" xr:uid="{8DCCEE4C-3C8A-4B7E-90AA-B7B996722FDB}"/>
    <hyperlink ref="D160" r:id="rId181" display="https://crismhom.org/el-lenguaje-inclusivo-creando-puentes/" xr:uid="{153CD58D-1BC3-4AC4-9491-8816C3B9320B}"/>
    <hyperlink ref="D19" r:id="rId182" xr:uid="{B86CB666-737E-4D36-BAE4-83ECC1FBFEE5}"/>
    <hyperlink ref="D202" r:id="rId183" display="https://crismhom.org/procesos-de-aceptacion-de-padres-y-madres-con-hijos-as-lgtb/" xr:uid="{F4C0FC3A-40CF-4F83-9B61-0C2EFE6B8047}"/>
    <hyperlink ref="D200" r:id="rId184" display="https://crismhom.org/el-viaje-arcoiris-una-propuesta-para-acompanar-a-madres-y-padres-con-hijos-e-hijas-lgbt/" xr:uid="{3B50844D-48AC-4FCE-9E25-92A5EAC9821E}"/>
    <hyperlink ref="D17" r:id="rId185" display="https://crismhom.org/cristianos-de-segunda-categoria-presencia-de-los-creyentes-lgtb-en-la-iglesia-acompanamiento-e-itinerarios-de-vida-cristiana/" xr:uid="{560E9D43-F958-446E-9D78-BE7085DBEC5E}"/>
    <hyperlink ref="D14" r:id="rId186" display="https://crismhom.org/presentacion-del-libro-amados-creados-y-sonados-prodigiosamente/" xr:uid="{9F302708-0978-48C5-8F34-9EE30794FA56}"/>
    <hyperlink ref="D148" r:id="rId187" display="16/05/2015: María José Rosillo Torralba, &quot;Acogida a la diversidad trans desde la mirada de Jesús de Nazaret&quot;" xr:uid="{675DB366-E81D-44F0-B1E8-A98556BA94FE}"/>
    <hyperlink ref="D91" r:id="rId188" display="https://crismhom.org/diversidad-sexual-y-cristianismo-en-el-siglo-xxi/" xr:uid="{447818C9-1D07-44F4-A611-8D1C65B17FB4}"/>
    <hyperlink ref="D27" r:id="rId189" display="https://crismhom.org/la-biblia-como-arma-opresora-la-letra-que-mata/" xr:uid="{4BAE4827-9835-46C8-8F58-C05141B47F80}"/>
    <hyperlink ref="D32" r:id="rId190" display="https://crismhom.org/el-sinodo-entendemos-lo-que-esta-pasando-como-leerlo/" xr:uid="{EDC04DFB-5C92-484E-B2F8-F49195A84FC8}"/>
    <hyperlink ref="D102" r:id="rId191" display="https://crismhom.org/tras-el-sinodo-abriendo-nuevos-espacios-de-catolicidad/" xr:uid="{F81BA6CD-65B3-4FDA-BAA3-DB5C81FF45D8}"/>
    <hyperlink ref="D147" r:id="rId192" display="https://crismhom.org/la-nueva-generacion-joven-trans-un-testimonio-en-primera-persona/" xr:uid="{B86CC73A-9052-412A-A19C-70D403B4B187}"/>
    <hyperlink ref="D103" r:id="rId193" display="https://crismhom.org/sinodalidar-camino-para-la-diversidad/" xr:uid="{24C7D134-3B4C-44FA-B0C9-820E863AACB9}"/>
    <hyperlink ref="D104" r:id="rId194" display="https://crismhom.org/habilidades-clave-de-liderazgo-y-gestion-para-pequenas-asociaciones-lgtbq/" xr:uid="{EAC80570-C363-4527-859F-5BD45063B599}"/>
    <hyperlink ref="D105" r:id="rId195" display="https://crismhom.org/emaus-despues-del-sinodo/" xr:uid="{4DC40601-623E-401E-A7D5-9CAF857A7F23}"/>
    <hyperlink ref="D110" r:id="rId196" xr:uid="{600088F2-D790-4917-973B-08F6600A6144}"/>
    <hyperlink ref="D111" r:id="rId197" display="https://crismhom.org/ines-paul-diez-anos-de-ministerio-de-un-pastor-protestante-trans/" xr:uid="{F24EFA99-D6A0-42CF-BBBF-FF8DF808C77D}"/>
    <hyperlink ref="D112" r:id="rId198" display="https://crismhom.org/ines-paul-the-ten-year-ministry-of-a-trans-pastor/" xr:uid="{BBF520E6-C555-409A-846F-5B18FAE9B872}"/>
    <hyperlink ref="D150" r:id="rId199" display="https://crismhom.org/una-mirada-trans-a-dignitas-infinita/" xr:uid="{2ED48BD8-BBD7-4135-A979-FCD094DEBD25}"/>
    <hyperlink ref="D151" r:id="rId200" display="https://crismhom.org/allan-un-testimonio-de-la-nueva-generacion-joven-trans/" xr:uid="{297240E1-6A7D-4B89-AA24-684445AFE56D}"/>
    <hyperlink ref="D187" r:id="rId201" xr:uid="{33AF9A8B-0F9E-4092-AB8A-9638CD4C98E0}"/>
    <hyperlink ref="D188" r:id="rId202" display="https://crismhom.org/lo-rarito-que-eres-un-testimonio-de-diversidad-sexual-en-guinea-ecuatorial/" xr:uid="{62FBCA74-BA28-49E4-B925-3E66721B1B9C}"/>
  </hyperlinks>
  <pageMargins left="0.25" right="0.25" top="0.75" bottom="0.75" header="0.3" footer="0.3"/>
  <pageSetup paperSize="9" scale="59" fitToHeight="0" orientation="landscape" r:id="rId203"/>
  <drawing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A093-8FFB-4E81-850F-CA29E3F22033}">
  <dimension ref="B2:F27"/>
  <sheetViews>
    <sheetView workbookViewId="0">
      <selection activeCell="E2" sqref="E2"/>
    </sheetView>
  </sheetViews>
  <sheetFormatPr defaultRowHeight="14.5" x14ac:dyDescent="0.35"/>
  <cols>
    <col min="2" max="2" width="35" bestFit="1" customWidth="1"/>
    <col min="3" max="3" width="28.453125" bestFit="1" customWidth="1"/>
    <col min="4" max="5" width="18.1796875" bestFit="1" customWidth="1"/>
    <col min="10" max="10" width="8.7265625" customWidth="1"/>
  </cols>
  <sheetData>
    <row r="2" spans="2:6" x14ac:dyDescent="0.35">
      <c r="B2" t="s">
        <v>339</v>
      </c>
      <c r="C2" t="s">
        <v>340</v>
      </c>
      <c r="D2" t="s">
        <v>337</v>
      </c>
      <c r="E2" t="s">
        <v>338</v>
      </c>
      <c r="F2" t="s">
        <v>336</v>
      </c>
    </row>
    <row r="3" spans="2:6" ht="15.5" x14ac:dyDescent="0.35">
      <c r="B3" s="31" t="s">
        <v>341</v>
      </c>
      <c r="C3" s="31" t="s">
        <v>19</v>
      </c>
      <c r="D3" t="s">
        <v>319</v>
      </c>
      <c r="E3" t="s">
        <v>344</v>
      </c>
      <c r="F3" t="str">
        <f>$D$3&amp;"/"&amp;E3</f>
        <v>cristianismo/acompanamiento</v>
      </c>
    </row>
    <row r="4" spans="2:6" ht="15.5" x14ac:dyDescent="0.35">
      <c r="C4" s="31" t="s">
        <v>37</v>
      </c>
      <c r="E4" t="s">
        <v>321</v>
      </c>
      <c r="F4" t="str">
        <f t="shared" ref="F4:F18" si="0">$D$3&amp;"/"&amp;E4</f>
        <v>cristianismo/biblia</v>
      </c>
    </row>
    <row r="5" spans="2:6" ht="15.5" x14ac:dyDescent="0.35">
      <c r="C5" s="31" t="s">
        <v>11</v>
      </c>
      <c r="E5" t="s">
        <v>322</v>
      </c>
      <c r="F5" t="str">
        <f t="shared" si="0"/>
        <v>cristianismo/crismhom</v>
      </c>
    </row>
    <row r="6" spans="2:6" ht="15.5" x14ac:dyDescent="0.35">
      <c r="C6" s="31" t="s">
        <v>228</v>
      </c>
      <c r="E6" t="s">
        <v>324</v>
      </c>
      <c r="F6" t="str">
        <f t="shared" si="0"/>
        <v>cristianismo/espiritualidad</v>
      </c>
    </row>
    <row r="7" spans="2:6" ht="15.5" x14ac:dyDescent="0.35">
      <c r="C7" s="31" t="s">
        <v>27</v>
      </c>
      <c r="E7" t="s">
        <v>345</v>
      </c>
      <c r="F7" t="str">
        <f t="shared" si="0"/>
        <v>cristianismo/cristologia</v>
      </c>
    </row>
    <row r="8" spans="2:6" ht="15.5" x14ac:dyDescent="0.35">
      <c r="C8" s="31" t="s">
        <v>6</v>
      </c>
      <c r="E8" t="s">
        <v>323</v>
      </c>
      <c r="F8" t="str">
        <f t="shared" si="0"/>
        <v>cristianismo/ecumenismo</v>
      </c>
    </row>
    <row r="9" spans="2:6" ht="15.5" x14ac:dyDescent="0.35">
      <c r="C9" s="31" t="s">
        <v>228</v>
      </c>
      <c r="E9" t="s">
        <v>324</v>
      </c>
      <c r="F9" t="str">
        <f t="shared" si="0"/>
        <v>cristianismo/espiritualidad</v>
      </c>
    </row>
    <row r="10" spans="2:6" ht="15.5" x14ac:dyDescent="0.35">
      <c r="C10" s="31" t="s">
        <v>4</v>
      </c>
      <c r="E10" t="s">
        <v>332</v>
      </c>
      <c r="F10" t="str">
        <f t="shared" si="0"/>
        <v>cristianismo/moral</v>
      </c>
    </row>
    <row r="11" spans="2:6" ht="15.5" x14ac:dyDescent="0.35">
      <c r="C11" s="31" t="s">
        <v>20</v>
      </c>
      <c r="E11" t="s">
        <v>320</v>
      </c>
      <c r="F11" t="str">
        <f t="shared" si="0"/>
        <v>cristianismo/diversidad</v>
      </c>
    </row>
    <row r="12" spans="2:6" ht="15.5" x14ac:dyDescent="0.35">
      <c r="C12" s="31" t="s">
        <v>38</v>
      </c>
      <c r="E12" t="s">
        <v>343</v>
      </c>
      <c r="F12" t="str">
        <f t="shared" si="0"/>
        <v>cristianismo/fenomenologia</v>
      </c>
    </row>
    <row r="13" spans="2:6" ht="15.5" x14ac:dyDescent="0.35">
      <c r="C13" s="31" t="s">
        <v>253</v>
      </c>
      <c r="E13" t="s">
        <v>333</v>
      </c>
      <c r="F13" t="str">
        <f t="shared" si="0"/>
        <v>cristianismo/trans</v>
      </c>
    </row>
    <row r="14" spans="2:6" ht="15.5" x14ac:dyDescent="0.35">
      <c r="C14" s="27" t="s">
        <v>334</v>
      </c>
      <c r="E14" t="s">
        <v>325</v>
      </c>
      <c r="F14" t="str">
        <f t="shared" si="0"/>
        <v>cristianismo/iglesia</v>
      </c>
    </row>
    <row r="15" spans="2:6" ht="15.5" x14ac:dyDescent="0.35">
      <c r="C15" s="31" t="s">
        <v>229</v>
      </c>
      <c r="E15" t="s">
        <v>326</v>
      </c>
      <c r="F15" t="str">
        <f t="shared" si="0"/>
        <v>cristianismo/justicia</v>
      </c>
    </row>
    <row r="16" spans="2:6" ht="15.5" x14ac:dyDescent="0.35">
      <c r="C16" s="31" t="s">
        <v>113</v>
      </c>
      <c r="E16" t="s">
        <v>346</v>
      </c>
      <c r="F16" t="str">
        <f t="shared" si="0"/>
        <v>cristianismo/teologia</v>
      </c>
    </row>
    <row r="17" spans="2:6" ht="15.5" x14ac:dyDescent="0.35">
      <c r="C17" s="31" t="s">
        <v>8</v>
      </c>
      <c r="E17" t="s">
        <v>327</v>
      </c>
      <c r="F17" t="str">
        <f t="shared" si="0"/>
        <v>cristianismo/testimonios</v>
      </c>
    </row>
    <row r="18" spans="2:6" ht="15.5" x14ac:dyDescent="0.35">
      <c r="C18" s="31" t="s">
        <v>13</v>
      </c>
      <c r="E18" t="s">
        <v>328</v>
      </c>
      <c r="F18" t="str">
        <f t="shared" si="0"/>
        <v>cristianismo/militancia</v>
      </c>
    </row>
    <row r="21" spans="2:6" ht="15.5" x14ac:dyDescent="0.35">
      <c r="B21" s="31" t="s">
        <v>342</v>
      </c>
      <c r="C21" s="31" t="s">
        <v>89</v>
      </c>
      <c r="D21" t="s">
        <v>320</v>
      </c>
      <c r="E21" t="s">
        <v>329</v>
      </c>
      <c r="F21" t="str">
        <f>$D$21&amp;"/"&amp;E21</f>
        <v>diversidad/autoayuda</v>
      </c>
    </row>
    <row r="22" spans="2:6" ht="15.5" x14ac:dyDescent="0.35">
      <c r="C22" s="31" t="s">
        <v>50</v>
      </c>
      <c r="E22" t="s">
        <v>347</v>
      </c>
      <c r="F22" t="str">
        <f t="shared" ref="F22:F27" si="1">$D$21&amp;"/"&amp;E22</f>
        <v>diversidad/discriminacion</v>
      </c>
    </row>
    <row r="23" spans="2:6" ht="15.5" x14ac:dyDescent="0.35">
      <c r="C23" s="31" t="s">
        <v>20</v>
      </c>
      <c r="E23" t="s">
        <v>320</v>
      </c>
      <c r="F23" t="str">
        <f t="shared" si="1"/>
        <v>diversidad/diversidad</v>
      </c>
    </row>
    <row r="24" spans="2:6" ht="15.5" x14ac:dyDescent="0.35">
      <c r="C24" s="31" t="s">
        <v>13</v>
      </c>
      <c r="E24" t="s">
        <v>328</v>
      </c>
      <c r="F24" t="str">
        <f t="shared" si="1"/>
        <v>diversidad/militancia</v>
      </c>
    </row>
    <row r="25" spans="2:6" ht="15.5" x14ac:dyDescent="0.35">
      <c r="C25" s="31" t="s">
        <v>24</v>
      </c>
      <c r="E25" t="s">
        <v>330</v>
      </c>
      <c r="F25" t="str">
        <f t="shared" si="1"/>
        <v>diversidad/mujer</v>
      </c>
    </row>
    <row r="26" spans="2:6" ht="15.5" x14ac:dyDescent="0.35">
      <c r="C26" s="31" t="s">
        <v>57</v>
      </c>
      <c r="E26" t="s">
        <v>335</v>
      </c>
      <c r="F26" t="str">
        <f t="shared" si="1"/>
        <v>diversidad/familias</v>
      </c>
    </row>
    <row r="27" spans="2:6" ht="15.5" x14ac:dyDescent="0.35">
      <c r="C27" s="31" t="s">
        <v>15</v>
      </c>
      <c r="E27" t="s">
        <v>331</v>
      </c>
      <c r="F27" t="str">
        <f t="shared" si="1"/>
        <v>diversidad/vih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8"/>
  <sheetViews>
    <sheetView workbookViewId="0">
      <pane ySplit="1" topLeftCell="A200" activePane="bottomLeft" state="frozen"/>
      <selection pane="bottomLeft" activeCell="B204" sqref="B204"/>
    </sheetView>
  </sheetViews>
  <sheetFormatPr defaultRowHeight="14.5" x14ac:dyDescent="0.35"/>
  <cols>
    <col min="1" max="1" width="5.26953125" bestFit="1" customWidth="1"/>
    <col min="2" max="2" width="68.26953125" customWidth="1"/>
    <col min="3" max="3" width="12.26953125" bestFit="1" customWidth="1"/>
    <col min="4" max="4" width="15.81640625" bestFit="1" customWidth="1"/>
    <col min="5" max="5" width="11" bestFit="1" customWidth="1"/>
    <col min="6" max="6" width="10" bestFit="1" customWidth="1"/>
    <col min="7" max="7" width="12.54296875" bestFit="1" customWidth="1"/>
    <col min="8" max="8" width="10" bestFit="1" customWidth="1"/>
    <col min="9" max="9" width="12.1796875" customWidth="1"/>
  </cols>
  <sheetData>
    <row r="1" spans="2:9" ht="31" x14ac:dyDescent="0.35">
      <c r="B1" s="1"/>
      <c r="C1" s="5" t="s">
        <v>185</v>
      </c>
      <c r="D1" s="6" t="s">
        <v>186</v>
      </c>
      <c r="E1" s="6" t="s">
        <v>190</v>
      </c>
      <c r="F1" s="5" t="s">
        <v>188</v>
      </c>
      <c r="G1" s="5" t="s">
        <v>189</v>
      </c>
      <c r="H1" s="5" t="s">
        <v>117</v>
      </c>
      <c r="I1" s="5" t="s">
        <v>118</v>
      </c>
    </row>
    <row r="2" spans="2:9" ht="15.5" x14ac:dyDescent="0.35">
      <c r="B2" s="2" t="s">
        <v>0</v>
      </c>
      <c r="C2" s="3"/>
      <c r="D2" s="3"/>
      <c r="E2" s="3"/>
      <c r="F2" s="3">
        <v>173</v>
      </c>
      <c r="G2" s="28">
        <v>217</v>
      </c>
      <c r="H2" s="28"/>
      <c r="I2" s="3"/>
    </row>
    <row r="3" spans="2:9" ht="15.5" x14ac:dyDescent="0.35">
      <c r="B3" s="2" t="s">
        <v>12</v>
      </c>
      <c r="C3" s="3"/>
      <c r="D3" s="3"/>
      <c r="E3" s="3"/>
      <c r="F3" s="3">
        <v>226</v>
      </c>
      <c r="G3" s="28">
        <v>348</v>
      </c>
      <c r="H3" s="28"/>
      <c r="I3" s="3"/>
    </row>
    <row r="4" spans="2:9" ht="15.5" x14ac:dyDescent="0.35">
      <c r="B4" s="2" t="s">
        <v>10</v>
      </c>
      <c r="C4" s="3"/>
      <c r="D4" s="3"/>
      <c r="E4" s="3"/>
      <c r="F4" s="3">
        <v>258</v>
      </c>
      <c r="G4" s="28">
        <v>394</v>
      </c>
      <c r="H4" s="28"/>
      <c r="I4" s="3"/>
    </row>
    <row r="5" spans="2:9" ht="15.5" x14ac:dyDescent="0.35">
      <c r="B5" s="2" t="s">
        <v>2</v>
      </c>
      <c r="C5" s="3"/>
      <c r="D5" s="3"/>
      <c r="E5" s="3"/>
      <c r="F5" s="3">
        <v>259</v>
      </c>
      <c r="G5" s="28">
        <v>280</v>
      </c>
      <c r="H5" s="28"/>
      <c r="I5" s="3"/>
    </row>
    <row r="6" spans="2:9" ht="15.5" x14ac:dyDescent="0.35">
      <c r="B6" s="2" t="s">
        <v>7</v>
      </c>
      <c r="C6" s="3"/>
      <c r="D6" s="3"/>
      <c r="E6" s="3"/>
      <c r="F6" s="3">
        <v>139</v>
      </c>
      <c r="G6" s="28">
        <v>155</v>
      </c>
      <c r="H6" s="28"/>
      <c r="I6" s="3"/>
    </row>
    <row r="7" spans="2:9" ht="15.5" x14ac:dyDescent="0.35">
      <c r="B7" s="2" t="s">
        <v>14</v>
      </c>
      <c r="C7" s="3"/>
      <c r="D7" s="3"/>
      <c r="E7" s="3"/>
      <c r="F7" s="3">
        <v>155</v>
      </c>
      <c r="G7" s="28">
        <v>163</v>
      </c>
      <c r="H7" s="28"/>
      <c r="I7" s="3"/>
    </row>
    <row r="8" spans="2:9" ht="15.5" x14ac:dyDescent="0.35">
      <c r="B8" s="2" t="s">
        <v>16</v>
      </c>
      <c r="C8" s="3"/>
      <c r="D8" s="3"/>
      <c r="E8" s="3"/>
      <c r="F8" s="3">
        <v>233</v>
      </c>
      <c r="G8" s="28">
        <v>357</v>
      </c>
      <c r="H8" s="28"/>
      <c r="I8" s="3"/>
    </row>
    <row r="9" spans="2:9" ht="15.5" x14ac:dyDescent="0.35">
      <c r="B9" s="2" t="s">
        <v>23</v>
      </c>
      <c r="C9" s="3"/>
      <c r="D9" s="3"/>
      <c r="E9" s="3"/>
      <c r="F9" s="3">
        <v>199</v>
      </c>
      <c r="G9" s="28">
        <v>263</v>
      </c>
      <c r="H9" s="28"/>
      <c r="I9" s="3"/>
    </row>
    <row r="10" spans="2:9" ht="15.5" x14ac:dyDescent="0.35">
      <c r="B10" s="2" t="s">
        <v>9</v>
      </c>
      <c r="C10" s="3"/>
      <c r="D10" s="3"/>
      <c r="E10" s="3"/>
      <c r="F10" s="3">
        <v>195</v>
      </c>
      <c r="G10" s="28">
        <v>277</v>
      </c>
      <c r="H10" s="28"/>
      <c r="I10" s="3"/>
    </row>
    <row r="11" spans="2:9" ht="15.5" x14ac:dyDescent="0.35">
      <c r="B11" s="2" t="s">
        <v>1</v>
      </c>
      <c r="C11" s="3"/>
      <c r="D11" s="3"/>
      <c r="E11" s="3"/>
      <c r="F11" s="3">
        <v>204</v>
      </c>
      <c r="G11" s="28">
        <v>406</v>
      </c>
      <c r="H11" s="28"/>
      <c r="I11" s="3"/>
    </row>
    <row r="12" spans="2:9" ht="15.5" x14ac:dyDescent="0.35">
      <c r="B12" s="2" t="s">
        <v>3</v>
      </c>
      <c r="C12" s="3"/>
      <c r="D12" s="3"/>
      <c r="E12" s="3"/>
      <c r="F12" s="3">
        <v>869</v>
      </c>
      <c r="G12" s="28">
        <v>382</v>
      </c>
      <c r="H12" s="28"/>
      <c r="I12" s="3"/>
    </row>
    <row r="13" spans="2:9" ht="15.5" x14ac:dyDescent="0.35">
      <c r="B13" s="2" t="s">
        <v>5</v>
      </c>
      <c r="C13" s="3"/>
      <c r="D13" s="3"/>
      <c r="E13" s="3"/>
      <c r="F13" s="3">
        <v>485</v>
      </c>
      <c r="G13" s="28">
        <v>1197</v>
      </c>
      <c r="H13" s="28"/>
      <c r="I13" s="3"/>
    </row>
    <row r="14" spans="2:9" ht="15.5" x14ac:dyDescent="0.35">
      <c r="B14" s="2" t="s">
        <v>17</v>
      </c>
      <c r="C14" s="3"/>
      <c r="D14" s="3"/>
      <c r="E14" s="3"/>
      <c r="F14" s="3">
        <v>130</v>
      </c>
      <c r="G14" s="28">
        <v>320</v>
      </c>
      <c r="H14" s="28"/>
      <c r="I14" s="3"/>
    </row>
    <row r="15" spans="2:9" ht="15.5" x14ac:dyDescent="0.35">
      <c r="B15" s="2" t="s">
        <v>18</v>
      </c>
      <c r="C15" s="3"/>
      <c r="D15" s="3"/>
      <c r="E15" s="3"/>
      <c r="F15" s="3">
        <v>227</v>
      </c>
      <c r="G15" s="28">
        <v>242</v>
      </c>
      <c r="H15" s="28"/>
      <c r="I15" s="3"/>
    </row>
    <row r="16" spans="2:9" ht="15.5" x14ac:dyDescent="0.35">
      <c r="B16" s="2" t="s">
        <v>21</v>
      </c>
      <c r="C16" s="3"/>
      <c r="D16" s="3"/>
      <c r="E16" s="3"/>
      <c r="F16" s="3">
        <v>199</v>
      </c>
      <c r="G16" s="28">
        <v>256</v>
      </c>
      <c r="H16" s="28"/>
      <c r="I16" s="3"/>
    </row>
    <row r="17" spans="2:9" ht="31" x14ac:dyDescent="0.35">
      <c r="B17" s="2" t="s">
        <v>22</v>
      </c>
      <c r="C17" s="3"/>
      <c r="D17" s="3"/>
      <c r="E17" s="3"/>
      <c r="F17" s="3">
        <v>236</v>
      </c>
      <c r="G17" s="28">
        <v>193</v>
      </c>
      <c r="H17" s="28"/>
      <c r="I17" s="3"/>
    </row>
    <row r="18" spans="2:9" ht="15.5" x14ac:dyDescent="0.35">
      <c r="B18" s="2" t="s">
        <v>119</v>
      </c>
      <c r="C18" s="3"/>
      <c r="D18" s="3"/>
      <c r="E18" s="3"/>
      <c r="F18" s="3"/>
      <c r="G18" s="28"/>
      <c r="H18" s="28"/>
      <c r="I18" s="3"/>
    </row>
    <row r="19" spans="2:9" ht="15.5" x14ac:dyDescent="0.35">
      <c r="B19" s="2" t="s">
        <v>120</v>
      </c>
      <c r="C19" s="3"/>
      <c r="D19" s="3"/>
      <c r="E19" s="3"/>
      <c r="F19" s="3"/>
      <c r="G19" s="28">
        <v>24</v>
      </c>
      <c r="H19" s="28"/>
      <c r="I19" s="3"/>
    </row>
    <row r="20" spans="2:9" ht="15.5" x14ac:dyDescent="0.35">
      <c r="B20" s="2" t="s">
        <v>25</v>
      </c>
      <c r="C20" s="3"/>
      <c r="D20" s="3"/>
      <c r="E20" s="3"/>
      <c r="F20" s="3"/>
      <c r="G20" s="28">
        <v>11</v>
      </c>
      <c r="H20" s="28"/>
      <c r="I20" s="3"/>
    </row>
    <row r="21" spans="2:9" ht="15.5" x14ac:dyDescent="0.35">
      <c r="B21" s="2" t="s">
        <v>26</v>
      </c>
      <c r="C21" s="3"/>
      <c r="D21" s="3"/>
      <c r="E21" s="3"/>
      <c r="F21" s="3"/>
      <c r="G21" s="28">
        <v>46</v>
      </c>
      <c r="H21" s="28"/>
      <c r="I21" s="3"/>
    </row>
    <row r="22" spans="2:9" ht="31" x14ac:dyDescent="0.35">
      <c r="B22" s="2" t="s">
        <v>121</v>
      </c>
      <c r="C22" s="3"/>
      <c r="D22" s="3"/>
      <c r="E22" s="3"/>
      <c r="F22" s="3">
        <v>206</v>
      </c>
      <c r="G22" s="28">
        <v>225</v>
      </c>
      <c r="H22" s="28"/>
      <c r="I22" s="3"/>
    </row>
    <row r="23" spans="2:9" ht="15.5" x14ac:dyDescent="0.35">
      <c r="B23" s="2" t="s">
        <v>28</v>
      </c>
      <c r="C23" s="3"/>
      <c r="D23" s="3"/>
      <c r="E23" s="3"/>
      <c r="F23" s="3"/>
      <c r="G23" s="28"/>
      <c r="H23" s="28"/>
      <c r="I23" s="3"/>
    </row>
    <row r="24" spans="2:9" ht="15.5" x14ac:dyDescent="0.35">
      <c r="B24" s="2" t="s">
        <v>29</v>
      </c>
      <c r="C24" s="3"/>
      <c r="D24" s="3"/>
      <c r="E24" s="3"/>
      <c r="F24" s="3">
        <v>175</v>
      </c>
      <c r="G24" s="28">
        <v>189</v>
      </c>
      <c r="H24" s="28"/>
      <c r="I24" s="3"/>
    </row>
    <row r="25" spans="2:9" ht="15.5" x14ac:dyDescent="0.35">
      <c r="B25" s="2" t="s">
        <v>30</v>
      </c>
      <c r="C25" s="3"/>
      <c r="D25" s="3"/>
      <c r="E25" s="3"/>
      <c r="F25" s="3">
        <v>218</v>
      </c>
      <c r="G25" s="28">
        <v>277</v>
      </c>
      <c r="H25" s="28"/>
      <c r="I25" s="3"/>
    </row>
    <row r="26" spans="2:9" ht="15.5" x14ac:dyDescent="0.35">
      <c r="B26" s="2" t="s">
        <v>31</v>
      </c>
      <c r="C26" s="3"/>
      <c r="D26" s="3"/>
      <c r="E26" s="3"/>
      <c r="F26" s="3">
        <v>141</v>
      </c>
      <c r="G26" s="28">
        <v>200</v>
      </c>
      <c r="H26" s="28"/>
      <c r="I26" s="3"/>
    </row>
    <row r="27" spans="2:9" ht="15.5" x14ac:dyDescent="0.35">
      <c r="B27" s="2" t="s">
        <v>32</v>
      </c>
      <c r="C27" s="3"/>
      <c r="D27" s="3"/>
      <c r="E27" s="3"/>
      <c r="F27" s="3">
        <v>147</v>
      </c>
      <c r="G27" s="28">
        <v>208</v>
      </c>
      <c r="H27" s="28"/>
      <c r="I27" s="3"/>
    </row>
    <row r="28" spans="2:9" ht="15.5" x14ac:dyDescent="0.35">
      <c r="B28" s="2" t="s">
        <v>33</v>
      </c>
      <c r="C28" s="3"/>
      <c r="D28" s="3"/>
      <c r="E28" s="3"/>
      <c r="F28" s="3">
        <v>171</v>
      </c>
      <c r="G28" s="28">
        <v>149</v>
      </c>
      <c r="H28" s="28"/>
      <c r="I28" s="3"/>
    </row>
    <row r="29" spans="2:9" ht="15.5" x14ac:dyDescent="0.35">
      <c r="B29" s="2" t="s">
        <v>34</v>
      </c>
      <c r="C29" s="3"/>
      <c r="D29" s="3"/>
      <c r="E29" s="3"/>
      <c r="F29" s="3">
        <v>131</v>
      </c>
      <c r="G29" s="28">
        <v>217</v>
      </c>
      <c r="H29" s="28"/>
      <c r="I29" s="3"/>
    </row>
    <row r="30" spans="2:9" ht="15.5" x14ac:dyDescent="0.35">
      <c r="B30" s="2" t="s">
        <v>35</v>
      </c>
      <c r="C30" s="3"/>
      <c r="D30" s="3"/>
      <c r="E30" s="3"/>
      <c r="F30" s="3">
        <v>197</v>
      </c>
      <c r="G30" s="28">
        <v>295</v>
      </c>
      <c r="H30" s="28"/>
      <c r="I30" s="3"/>
    </row>
    <row r="31" spans="2:9" ht="15.5" x14ac:dyDescent="0.35">
      <c r="B31" s="2" t="s">
        <v>36</v>
      </c>
      <c r="C31" s="3"/>
      <c r="D31" s="3"/>
      <c r="E31" s="3"/>
      <c r="F31" s="3">
        <v>271</v>
      </c>
      <c r="G31" s="28">
        <v>327</v>
      </c>
      <c r="H31" s="28">
        <v>1341</v>
      </c>
      <c r="I31" s="3"/>
    </row>
    <row r="32" spans="2:9" ht="31" x14ac:dyDescent="0.35">
      <c r="B32" s="2" t="s">
        <v>259</v>
      </c>
      <c r="C32" s="3"/>
      <c r="D32" s="3"/>
      <c r="E32" s="3"/>
      <c r="F32" s="3">
        <v>187</v>
      </c>
      <c r="G32" s="28">
        <v>214</v>
      </c>
      <c r="H32" s="28">
        <v>540</v>
      </c>
      <c r="I32" s="3"/>
    </row>
    <row r="33" spans="2:9" ht="31" x14ac:dyDescent="0.35">
      <c r="B33" s="2" t="s">
        <v>255</v>
      </c>
      <c r="C33" s="3"/>
      <c r="D33" s="3"/>
      <c r="E33" s="3"/>
      <c r="F33" s="3">
        <v>147</v>
      </c>
      <c r="G33" s="28">
        <v>236</v>
      </c>
      <c r="H33" s="28"/>
      <c r="I33" s="3"/>
    </row>
    <row r="34" spans="2:9" ht="31" x14ac:dyDescent="0.35">
      <c r="B34" s="2" t="s">
        <v>262</v>
      </c>
      <c r="C34" s="3"/>
      <c r="D34" s="3"/>
      <c r="E34" s="3"/>
      <c r="F34" s="3">
        <v>174</v>
      </c>
      <c r="G34" s="28">
        <v>190</v>
      </c>
      <c r="H34" s="28">
        <v>501</v>
      </c>
      <c r="I34" s="3"/>
    </row>
    <row r="35" spans="2:9" ht="31" x14ac:dyDescent="0.35">
      <c r="B35" s="2" t="s">
        <v>256</v>
      </c>
      <c r="C35" s="3"/>
      <c r="D35" s="3"/>
      <c r="E35" s="3"/>
      <c r="F35" s="3">
        <v>228</v>
      </c>
      <c r="G35" s="28">
        <v>302</v>
      </c>
      <c r="H35" s="28">
        <v>2147</v>
      </c>
      <c r="I35" s="3"/>
    </row>
    <row r="36" spans="2:9" ht="31" x14ac:dyDescent="0.35">
      <c r="B36" s="2" t="s">
        <v>264</v>
      </c>
      <c r="C36" s="3"/>
      <c r="D36" s="3"/>
      <c r="E36" s="3"/>
      <c r="F36" s="4"/>
      <c r="G36" s="28">
        <v>20</v>
      </c>
      <c r="H36" s="28"/>
      <c r="I36" s="3"/>
    </row>
    <row r="37" spans="2:9" ht="15.5" x14ac:dyDescent="0.35">
      <c r="B37" s="2" t="s">
        <v>260</v>
      </c>
      <c r="C37" s="3"/>
      <c r="D37" s="3"/>
      <c r="E37" s="3"/>
      <c r="F37" s="3">
        <v>181</v>
      </c>
      <c r="G37" s="28">
        <v>208</v>
      </c>
      <c r="H37" s="28">
        <v>963</v>
      </c>
      <c r="I37" s="3"/>
    </row>
    <row r="38" spans="2:9" ht="15.5" x14ac:dyDescent="0.35">
      <c r="B38" s="2" t="s">
        <v>39</v>
      </c>
      <c r="C38" s="3"/>
      <c r="D38" s="3"/>
      <c r="E38" s="3"/>
      <c r="F38" s="3">
        <v>295</v>
      </c>
      <c r="G38" s="28">
        <v>1062</v>
      </c>
      <c r="H38" s="28">
        <v>857</v>
      </c>
      <c r="I38" s="3"/>
    </row>
    <row r="39" spans="2:9" ht="15.5" x14ac:dyDescent="0.35">
      <c r="B39" s="2" t="s">
        <v>40</v>
      </c>
      <c r="C39" s="3"/>
      <c r="D39" s="3"/>
      <c r="E39" s="3"/>
      <c r="F39" s="3">
        <v>185</v>
      </c>
      <c r="G39" s="28">
        <v>212</v>
      </c>
      <c r="H39" s="28"/>
      <c r="I39" s="3"/>
    </row>
    <row r="40" spans="2:9" ht="15.5" x14ac:dyDescent="0.35">
      <c r="B40" s="2" t="s">
        <v>33</v>
      </c>
      <c r="C40" s="3"/>
      <c r="D40" s="3"/>
      <c r="E40" s="3"/>
      <c r="F40" s="3"/>
      <c r="G40" s="28">
        <v>6</v>
      </c>
      <c r="H40" s="28"/>
      <c r="I40" s="3"/>
    </row>
    <row r="41" spans="2:9" ht="31" x14ac:dyDescent="0.35">
      <c r="B41" s="2" t="s">
        <v>41</v>
      </c>
      <c r="C41" s="3">
        <v>13</v>
      </c>
      <c r="D41" s="3" t="s">
        <v>123</v>
      </c>
      <c r="E41" s="3"/>
      <c r="F41" s="3">
        <v>112</v>
      </c>
      <c r="G41" s="28">
        <v>298</v>
      </c>
      <c r="H41" s="28"/>
      <c r="I41" s="3"/>
    </row>
    <row r="42" spans="2:9" ht="31" x14ac:dyDescent="0.35">
      <c r="B42" s="2" t="s">
        <v>42</v>
      </c>
      <c r="C42" s="3">
        <v>12</v>
      </c>
      <c r="D42" s="3" t="s">
        <v>124</v>
      </c>
      <c r="E42" s="3"/>
      <c r="F42" s="3">
        <v>190</v>
      </c>
      <c r="G42" s="28">
        <v>303</v>
      </c>
      <c r="H42" s="28"/>
      <c r="I42" s="3"/>
    </row>
    <row r="43" spans="2:9" ht="15.5" x14ac:dyDescent="0.35">
      <c r="B43" s="2" t="s">
        <v>43</v>
      </c>
      <c r="C43" s="3">
        <v>14</v>
      </c>
      <c r="D43" s="3" t="s">
        <v>125</v>
      </c>
      <c r="E43" s="3"/>
      <c r="F43" s="3">
        <v>152</v>
      </c>
      <c r="G43" s="28">
        <v>216</v>
      </c>
      <c r="H43" s="28"/>
      <c r="I43" s="3"/>
    </row>
    <row r="44" spans="2:9" ht="15.5" x14ac:dyDescent="0.35">
      <c r="B44" s="2" t="s">
        <v>44</v>
      </c>
      <c r="C44" s="3">
        <v>13</v>
      </c>
      <c r="D44" s="3" t="s">
        <v>126</v>
      </c>
      <c r="E44" s="3"/>
      <c r="F44" s="3"/>
      <c r="G44" s="28"/>
      <c r="H44" s="28"/>
      <c r="I44" s="3"/>
    </row>
    <row r="45" spans="2:9" ht="31" x14ac:dyDescent="0.35">
      <c r="B45" s="2" t="s">
        <v>45</v>
      </c>
      <c r="C45" s="3">
        <v>13</v>
      </c>
      <c r="D45" s="3" t="s">
        <v>127</v>
      </c>
      <c r="E45" s="3"/>
      <c r="F45" s="3">
        <v>473</v>
      </c>
      <c r="G45" s="28">
        <v>176</v>
      </c>
      <c r="H45" s="28"/>
      <c r="I45" s="3"/>
    </row>
    <row r="46" spans="2:9" ht="15.5" x14ac:dyDescent="0.35">
      <c r="B46" s="2" t="s">
        <v>46</v>
      </c>
      <c r="C46" s="3">
        <v>13</v>
      </c>
      <c r="D46" s="3" t="s">
        <v>128</v>
      </c>
      <c r="E46" s="3"/>
      <c r="F46" s="3">
        <v>150</v>
      </c>
      <c r="G46" s="28">
        <v>204</v>
      </c>
      <c r="H46" s="28">
        <v>830</v>
      </c>
      <c r="I46" s="3"/>
    </row>
    <row r="47" spans="2:9" ht="15.5" x14ac:dyDescent="0.35">
      <c r="B47" s="2" t="s">
        <v>47</v>
      </c>
      <c r="C47" s="3">
        <v>8</v>
      </c>
      <c r="D47" s="3" t="s">
        <v>129</v>
      </c>
      <c r="E47" s="3"/>
      <c r="F47" s="3">
        <v>217</v>
      </c>
      <c r="G47" s="28">
        <v>271</v>
      </c>
      <c r="H47" s="28">
        <v>269</v>
      </c>
      <c r="I47" s="3"/>
    </row>
    <row r="48" spans="2:9" ht="31" x14ac:dyDescent="0.35">
      <c r="B48" s="2" t="s">
        <v>48</v>
      </c>
      <c r="C48" s="3">
        <v>8</v>
      </c>
      <c r="D48" s="3">
        <v>6</v>
      </c>
      <c r="E48" s="3"/>
      <c r="F48" s="3">
        <v>165</v>
      </c>
      <c r="G48" s="28">
        <v>178</v>
      </c>
      <c r="H48" s="28">
        <v>1981</v>
      </c>
      <c r="I48" s="3"/>
    </row>
    <row r="49" spans="2:9" ht="15.5" x14ac:dyDescent="0.35">
      <c r="B49" s="2" t="s">
        <v>49</v>
      </c>
      <c r="C49" s="3">
        <v>13</v>
      </c>
      <c r="D49" s="3" t="s">
        <v>130</v>
      </c>
      <c r="E49" s="3"/>
      <c r="F49" s="3">
        <v>151</v>
      </c>
      <c r="G49" s="28">
        <v>207</v>
      </c>
      <c r="H49" s="28"/>
      <c r="I49" s="3"/>
    </row>
    <row r="50" spans="2:9" ht="31" x14ac:dyDescent="0.35">
      <c r="B50" s="2" t="s">
        <v>51</v>
      </c>
      <c r="C50" s="3">
        <v>14</v>
      </c>
      <c r="D50" s="3" t="s">
        <v>125</v>
      </c>
      <c r="E50" s="3"/>
      <c r="F50" s="3">
        <v>167</v>
      </c>
      <c r="G50" s="28">
        <v>204</v>
      </c>
      <c r="H50" s="28">
        <v>1515</v>
      </c>
      <c r="I50" s="3"/>
    </row>
    <row r="51" spans="2:9" ht="15.5" x14ac:dyDescent="0.35">
      <c r="B51" s="2" t="s">
        <v>52</v>
      </c>
      <c r="C51" s="3">
        <v>12</v>
      </c>
      <c r="D51" s="3" t="s">
        <v>128</v>
      </c>
      <c r="E51" s="3"/>
      <c r="F51" s="3">
        <v>166</v>
      </c>
      <c r="G51" s="28">
        <v>186</v>
      </c>
      <c r="H51" s="28">
        <v>162</v>
      </c>
      <c r="I51" s="3"/>
    </row>
    <row r="52" spans="2:9" ht="31" x14ac:dyDescent="0.35">
      <c r="B52" s="2" t="s">
        <v>53</v>
      </c>
      <c r="C52" s="3">
        <v>14</v>
      </c>
      <c r="D52" s="3" t="s">
        <v>131</v>
      </c>
      <c r="E52" s="3"/>
      <c r="F52" s="3">
        <v>203</v>
      </c>
      <c r="G52" s="28">
        <v>246</v>
      </c>
      <c r="H52" s="28">
        <v>1589</v>
      </c>
      <c r="I52" s="3"/>
    </row>
    <row r="53" spans="2:9" ht="31" x14ac:dyDescent="0.35">
      <c r="B53" s="2" t="s">
        <v>54</v>
      </c>
      <c r="C53" s="3">
        <v>8</v>
      </c>
      <c r="D53" s="3" t="s">
        <v>132</v>
      </c>
      <c r="E53" s="3"/>
      <c r="F53" s="3">
        <v>139</v>
      </c>
      <c r="G53" s="28">
        <v>179</v>
      </c>
      <c r="H53" s="28">
        <v>809</v>
      </c>
      <c r="I53" s="3"/>
    </row>
    <row r="54" spans="2:9" ht="31" x14ac:dyDescent="0.35">
      <c r="B54" s="2" t="s">
        <v>55</v>
      </c>
      <c r="C54" s="3">
        <v>13</v>
      </c>
      <c r="D54" s="3" t="s">
        <v>133</v>
      </c>
      <c r="E54" s="3"/>
      <c r="F54" s="3">
        <v>185</v>
      </c>
      <c r="G54" s="28">
        <v>179</v>
      </c>
      <c r="H54" s="28">
        <v>145</v>
      </c>
      <c r="I54" s="3"/>
    </row>
    <row r="55" spans="2:9" ht="31" x14ac:dyDescent="0.35">
      <c r="B55" s="2" t="s">
        <v>56</v>
      </c>
      <c r="C55" s="3">
        <v>14</v>
      </c>
      <c r="D55" s="3" t="s">
        <v>134</v>
      </c>
      <c r="E55" s="3"/>
      <c r="F55" s="3">
        <v>178</v>
      </c>
      <c r="G55" s="28">
        <v>196</v>
      </c>
      <c r="H55" s="28">
        <v>873</v>
      </c>
      <c r="I55" s="3"/>
    </row>
    <row r="56" spans="2:9" ht="31" x14ac:dyDescent="0.35">
      <c r="B56" s="2" t="s">
        <v>58</v>
      </c>
      <c r="C56" s="3">
        <v>10</v>
      </c>
      <c r="D56" s="3" t="s">
        <v>128</v>
      </c>
      <c r="E56" s="3"/>
      <c r="F56" s="3">
        <v>178</v>
      </c>
      <c r="G56" s="28">
        <v>262</v>
      </c>
      <c r="H56" s="28"/>
      <c r="I56" s="3"/>
    </row>
    <row r="57" spans="2:9" ht="31" x14ac:dyDescent="0.35">
      <c r="B57" s="2" t="s">
        <v>59</v>
      </c>
      <c r="C57" s="3">
        <v>8</v>
      </c>
      <c r="D57" s="3" t="s">
        <v>135</v>
      </c>
      <c r="E57" s="3"/>
      <c r="F57" s="3"/>
      <c r="G57" s="28">
        <v>49</v>
      </c>
      <c r="H57" s="28"/>
      <c r="I57" s="3"/>
    </row>
    <row r="58" spans="2:9" ht="31" x14ac:dyDescent="0.35">
      <c r="B58" s="2" t="s">
        <v>60</v>
      </c>
      <c r="C58" s="3">
        <v>18</v>
      </c>
      <c r="D58" s="3" t="s">
        <v>136</v>
      </c>
      <c r="E58" s="3"/>
      <c r="F58" s="3">
        <v>182</v>
      </c>
      <c r="G58" s="28">
        <v>181</v>
      </c>
      <c r="H58" s="28">
        <v>446</v>
      </c>
      <c r="I58" s="3"/>
    </row>
    <row r="59" spans="2:9" ht="31" x14ac:dyDescent="0.35">
      <c r="B59" s="2" t="s">
        <v>61</v>
      </c>
      <c r="C59" s="3">
        <v>18</v>
      </c>
      <c r="D59" s="3" t="s">
        <v>137</v>
      </c>
      <c r="E59" s="3"/>
      <c r="F59" s="3">
        <v>188</v>
      </c>
      <c r="G59" s="28">
        <v>229</v>
      </c>
      <c r="H59" s="28">
        <v>24910</v>
      </c>
      <c r="I59" s="3"/>
    </row>
    <row r="60" spans="2:9" ht="31" x14ac:dyDescent="0.35">
      <c r="B60" s="2" t="s">
        <v>62</v>
      </c>
      <c r="C60" s="3">
        <v>12</v>
      </c>
      <c r="D60" s="3" t="s">
        <v>138</v>
      </c>
      <c r="E60" s="3"/>
      <c r="F60" s="3">
        <v>163</v>
      </c>
      <c r="G60" s="28">
        <v>163</v>
      </c>
      <c r="H60" s="28">
        <v>688</v>
      </c>
      <c r="I60" s="3"/>
    </row>
    <row r="61" spans="2:9" ht="15.5" x14ac:dyDescent="0.35">
      <c r="B61" s="2" t="s">
        <v>63</v>
      </c>
      <c r="C61" s="3">
        <v>3</v>
      </c>
      <c r="D61" s="3" t="s">
        <v>139</v>
      </c>
      <c r="E61" s="3"/>
      <c r="F61" s="3"/>
      <c r="G61" s="28"/>
      <c r="H61" s="28"/>
      <c r="I61" s="3"/>
    </row>
    <row r="62" spans="2:9" ht="31" x14ac:dyDescent="0.35">
      <c r="B62" s="2" t="s">
        <v>64</v>
      </c>
      <c r="C62" s="3"/>
      <c r="D62" s="3"/>
      <c r="E62" s="3"/>
      <c r="F62" s="3">
        <v>174</v>
      </c>
      <c r="G62" s="28">
        <v>180</v>
      </c>
      <c r="H62" s="28"/>
      <c r="I62" s="3"/>
    </row>
    <row r="63" spans="2:9" ht="31" x14ac:dyDescent="0.35">
      <c r="B63" s="2" t="s">
        <v>65</v>
      </c>
      <c r="C63" s="3">
        <v>7</v>
      </c>
      <c r="D63" s="3" t="s">
        <v>140</v>
      </c>
      <c r="E63" s="3"/>
      <c r="F63" s="3">
        <v>154</v>
      </c>
      <c r="G63" s="28">
        <v>191</v>
      </c>
      <c r="H63" s="28">
        <v>13338</v>
      </c>
      <c r="I63" s="3"/>
    </row>
    <row r="64" spans="2:9" ht="31" x14ac:dyDescent="0.35">
      <c r="B64" s="2" t="s">
        <v>66</v>
      </c>
      <c r="C64" s="3">
        <v>4</v>
      </c>
      <c r="D64" s="3" t="s">
        <v>141</v>
      </c>
      <c r="E64" s="3"/>
      <c r="F64" s="3">
        <v>163</v>
      </c>
      <c r="G64" s="28">
        <v>181</v>
      </c>
      <c r="H64" s="28">
        <v>269</v>
      </c>
      <c r="I64" s="3"/>
    </row>
    <row r="65" spans="2:9" ht="46.5" x14ac:dyDescent="0.35">
      <c r="B65" s="2" t="s">
        <v>67</v>
      </c>
      <c r="C65" s="3">
        <v>7</v>
      </c>
      <c r="D65" s="3" t="s">
        <v>142</v>
      </c>
      <c r="E65" s="3"/>
      <c r="F65" s="3">
        <v>268</v>
      </c>
      <c r="G65" s="28">
        <v>1302</v>
      </c>
      <c r="H65" s="28"/>
      <c r="I65" s="3"/>
    </row>
    <row r="66" spans="2:9" ht="31" x14ac:dyDescent="0.35">
      <c r="B66" s="2" t="s">
        <v>68</v>
      </c>
      <c r="C66" s="3">
        <v>3</v>
      </c>
      <c r="D66" s="3" t="s">
        <v>143</v>
      </c>
      <c r="E66" s="3"/>
      <c r="F66" s="3">
        <v>168</v>
      </c>
      <c r="G66" s="28">
        <v>199</v>
      </c>
      <c r="H66" s="28">
        <v>5010</v>
      </c>
      <c r="I66" s="3"/>
    </row>
    <row r="67" spans="2:9" ht="15.5" x14ac:dyDescent="0.35">
      <c r="B67" s="2" t="s">
        <v>81</v>
      </c>
      <c r="C67" s="3">
        <v>4</v>
      </c>
      <c r="D67" s="3" t="s">
        <v>144</v>
      </c>
      <c r="E67" s="3"/>
      <c r="F67" s="3"/>
      <c r="G67" s="28"/>
      <c r="H67" s="28"/>
      <c r="I67" s="3"/>
    </row>
    <row r="68" spans="2:9" ht="31" x14ac:dyDescent="0.35">
      <c r="B68" s="2" t="s">
        <v>69</v>
      </c>
      <c r="C68" s="3">
        <v>6</v>
      </c>
      <c r="D68" s="3" t="s">
        <v>145</v>
      </c>
      <c r="E68" s="3"/>
      <c r="F68" s="3">
        <v>182</v>
      </c>
      <c r="G68" s="28">
        <v>290</v>
      </c>
      <c r="H68" s="28"/>
      <c r="I68" s="3"/>
    </row>
    <row r="69" spans="2:9" ht="31" x14ac:dyDescent="0.35">
      <c r="B69" s="2" t="s">
        <v>70</v>
      </c>
      <c r="C69" s="3">
        <v>6</v>
      </c>
      <c r="D69" s="3" t="s">
        <v>146</v>
      </c>
      <c r="E69" s="3"/>
      <c r="F69" s="3">
        <v>445</v>
      </c>
      <c r="G69" s="28">
        <v>1245</v>
      </c>
      <c r="H69" s="28">
        <v>1695</v>
      </c>
      <c r="I69" s="3"/>
    </row>
    <row r="70" spans="2:9" ht="15.5" x14ac:dyDescent="0.35">
      <c r="B70" s="2" t="s">
        <v>71</v>
      </c>
      <c r="C70" s="3">
        <v>4</v>
      </c>
      <c r="D70" s="3" t="s">
        <v>147</v>
      </c>
      <c r="E70" s="3"/>
      <c r="F70" s="3"/>
      <c r="G70" s="28">
        <v>10</v>
      </c>
      <c r="H70" s="28"/>
      <c r="I70" s="3"/>
    </row>
    <row r="71" spans="2:9" ht="15.5" x14ac:dyDescent="0.35">
      <c r="B71" s="2" t="s">
        <v>72</v>
      </c>
      <c r="C71" s="3">
        <v>3</v>
      </c>
      <c r="D71" s="3" t="s">
        <v>148</v>
      </c>
      <c r="E71" s="3"/>
      <c r="F71" s="3">
        <v>164</v>
      </c>
      <c r="G71" s="28">
        <v>256</v>
      </c>
      <c r="H71" s="28">
        <v>4977</v>
      </c>
      <c r="I71" s="3"/>
    </row>
    <row r="72" spans="2:9" ht="31" x14ac:dyDescent="0.35">
      <c r="B72" s="2" t="s">
        <v>73</v>
      </c>
      <c r="C72" s="3">
        <v>8</v>
      </c>
      <c r="D72" s="3" t="s">
        <v>149</v>
      </c>
      <c r="E72" s="3"/>
      <c r="F72" s="3">
        <v>178</v>
      </c>
      <c r="G72" s="28">
        <v>191</v>
      </c>
      <c r="H72" s="28">
        <v>379</v>
      </c>
      <c r="I72" s="3"/>
    </row>
    <row r="73" spans="2:9" ht="31" x14ac:dyDescent="0.35">
      <c r="B73" s="2" t="s">
        <v>74</v>
      </c>
      <c r="C73" s="3">
        <v>1</v>
      </c>
      <c r="D73" s="3" t="s">
        <v>150</v>
      </c>
      <c r="E73" s="3"/>
      <c r="F73" s="3">
        <v>163</v>
      </c>
      <c r="G73" s="28">
        <v>564</v>
      </c>
      <c r="H73" s="28">
        <v>626</v>
      </c>
      <c r="I73" s="3"/>
    </row>
    <row r="74" spans="2:9" ht="31" x14ac:dyDescent="0.35">
      <c r="B74" s="2" t="s">
        <v>75</v>
      </c>
      <c r="C74" s="3">
        <v>3</v>
      </c>
      <c r="D74" s="3" t="s">
        <v>150</v>
      </c>
      <c r="E74" s="3"/>
      <c r="F74" s="3">
        <v>181</v>
      </c>
      <c r="G74" s="28">
        <v>198</v>
      </c>
      <c r="H74" s="28"/>
      <c r="I74" s="3"/>
    </row>
    <row r="75" spans="2:9" ht="31" x14ac:dyDescent="0.35">
      <c r="B75" s="2" t="s">
        <v>122</v>
      </c>
      <c r="C75" s="3">
        <v>5</v>
      </c>
      <c r="D75" s="3" t="s">
        <v>151</v>
      </c>
      <c r="E75" s="3"/>
      <c r="F75" s="3">
        <v>173</v>
      </c>
      <c r="G75" s="28">
        <v>172</v>
      </c>
      <c r="H75" s="28">
        <v>263</v>
      </c>
      <c r="I75" s="3"/>
    </row>
    <row r="76" spans="2:9" ht="15.5" x14ac:dyDescent="0.35">
      <c r="B76" s="2" t="s">
        <v>76</v>
      </c>
      <c r="C76" s="4"/>
      <c r="D76" s="4"/>
      <c r="E76" s="3"/>
      <c r="F76" s="3"/>
      <c r="G76" s="28">
        <v>5</v>
      </c>
      <c r="H76" s="28">
        <v>619</v>
      </c>
      <c r="I76" s="3"/>
    </row>
    <row r="77" spans="2:9" ht="15.5" x14ac:dyDescent="0.35">
      <c r="B77" s="2" t="s">
        <v>77</v>
      </c>
      <c r="C77" s="3">
        <v>5</v>
      </c>
      <c r="D77" s="3" t="s">
        <v>152</v>
      </c>
      <c r="E77" s="3"/>
      <c r="F77" s="3">
        <v>202</v>
      </c>
      <c r="G77" s="28">
        <v>217</v>
      </c>
      <c r="H77" s="28">
        <v>668</v>
      </c>
      <c r="I77" s="3"/>
    </row>
    <row r="78" spans="2:9" ht="31" x14ac:dyDescent="0.35">
      <c r="B78" s="2" t="s">
        <v>78</v>
      </c>
      <c r="C78" s="3">
        <v>4</v>
      </c>
      <c r="D78" s="3" t="s">
        <v>153</v>
      </c>
      <c r="E78" s="3"/>
      <c r="F78" s="3">
        <v>174</v>
      </c>
      <c r="G78" s="28">
        <v>186</v>
      </c>
      <c r="H78" s="28">
        <v>90</v>
      </c>
      <c r="I78" s="3"/>
    </row>
    <row r="79" spans="2:9" ht="31" x14ac:dyDescent="0.35">
      <c r="B79" s="2" t="s">
        <v>79</v>
      </c>
      <c r="C79" s="3">
        <v>4</v>
      </c>
      <c r="D79" s="3" t="s">
        <v>154</v>
      </c>
      <c r="E79" s="3"/>
      <c r="F79" s="3">
        <v>176</v>
      </c>
      <c r="G79" s="28">
        <v>236</v>
      </c>
      <c r="H79" s="28">
        <v>261</v>
      </c>
      <c r="I79" s="3"/>
    </row>
    <row r="80" spans="2:9" ht="31" x14ac:dyDescent="0.35">
      <c r="B80" s="2" t="s">
        <v>80</v>
      </c>
      <c r="C80" s="3">
        <v>7</v>
      </c>
      <c r="D80" s="3" t="s">
        <v>155</v>
      </c>
      <c r="E80" s="3"/>
      <c r="F80" s="3">
        <v>180</v>
      </c>
      <c r="G80" s="28">
        <v>206</v>
      </c>
      <c r="H80" s="28">
        <v>511</v>
      </c>
      <c r="I80" s="3"/>
    </row>
    <row r="81" spans="2:9" ht="31" x14ac:dyDescent="0.35">
      <c r="B81" s="2" t="s">
        <v>82</v>
      </c>
      <c r="C81" s="3">
        <v>3</v>
      </c>
      <c r="D81" s="3">
        <v>9</v>
      </c>
      <c r="E81" s="3"/>
      <c r="F81" s="3">
        <v>143</v>
      </c>
      <c r="G81" s="28">
        <v>188</v>
      </c>
      <c r="H81" s="28">
        <v>446</v>
      </c>
      <c r="I81" s="3"/>
    </row>
    <row r="82" spans="2:9" ht="15.5" x14ac:dyDescent="0.35">
      <c r="B82" s="2" t="s">
        <v>83</v>
      </c>
      <c r="C82" s="3">
        <v>3</v>
      </c>
      <c r="D82" s="3">
        <v>10</v>
      </c>
      <c r="E82" s="3"/>
      <c r="F82" s="3">
        <v>121</v>
      </c>
      <c r="G82" s="28">
        <v>177</v>
      </c>
      <c r="H82" s="28">
        <v>445</v>
      </c>
      <c r="I82" s="3"/>
    </row>
    <row r="83" spans="2:9" ht="31" x14ac:dyDescent="0.35">
      <c r="B83" s="2" t="s">
        <v>84</v>
      </c>
      <c r="C83" s="3">
        <v>5</v>
      </c>
      <c r="D83" s="3" t="s">
        <v>157</v>
      </c>
      <c r="E83" s="3"/>
      <c r="F83" s="3">
        <v>143</v>
      </c>
      <c r="G83" s="28">
        <v>320</v>
      </c>
      <c r="H83" s="28">
        <v>557</v>
      </c>
      <c r="I83" s="3"/>
    </row>
    <row r="84" spans="2:9" ht="31" x14ac:dyDescent="0.35">
      <c r="B84" s="2" t="s">
        <v>85</v>
      </c>
      <c r="C84" s="3">
        <v>4</v>
      </c>
      <c r="D84" s="3" t="s">
        <v>158</v>
      </c>
      <c r="E84" s="3"/>
      <c r="F84" s="3">
        <v>135</v>
      </c>
      <c r="G84" s="28">
        <v>195</v>
      </c>
      <c r="H84" s="28">
        <v>219</v>
      </c>
      <c r="I84" s="3"/>
    </row>
    <row r="85" spans="2:9" ht="31" x14ac:dyDescent="0.35">
      <c r="B85" s="2" t="s">
        <v>86</v>
      </c>
      <c r="C85" s="3">
        <v>3</v>
      </c>
      <c r="D85" s="3">
        <v>6</v>
      </c>
      <c r="E85" s="3"/>
      <c r="F85" s="3">
        <v>119</v>
      </c>
      <c r="G85" s="28">
        <v>142</v>
      </c>
      <c r="H85" s="28">
        <v>84</v>
      </c>
      <c r="I85" s="3"/>
    </row>
    <row r="86" spans="2:9" ht="46.5" x14ac:dyDescent="0.35">
      <c r="B86" s="2" t="s">
        <v>87</v>
      </c>
      <c r="C86" s="3">
        <v>2</v>
      </c>
      <c r="D86" s="3">
        <v>6</v>
      </c>
      <c r="E86" s="3"/>
      <c r="F86" s="3">
        <v>152</v>
      </c>
      <c r="G86" s="28">
        <v>319</v>
      </c>
      <c r="H86" s="28">
        <v>299</v>
      </c>
      <c r="I86" s="3"/>
    </row>
    <row r="87" spans="2:9" ht="15.5" x14ac:dyDescent="0.35">
      <c r="B87" s="2" t="s">
        <v>88</v>
      </c>
      <c r="C87" s="3"/>
      <c r="D87" s="3"/>
      <c r="E87" s="3"/>
      <c r="F87" s="3"/>
      <c r="G87" s="28"/>
      <c r="H87" s="28">
        <v>134</v>
      </c>
      <c r="I87" s="3"/>
    </row>
    <row r="88" spans="2:9" ht="15.5" x14ac:dyDescent="0.35">
      <c r="B88" s="2" t="s">
        <v>90</v>
      </c>
      <c r="C88" s="3">
        <v>8</v>
      </c>
      <c r="D88" s="3" t="s">
        <v>149</v>
      </c>
      <c r="E88" s="3"/>
      <c r="F88" s="3">
        <v>138</v>
      </c>
      <c r="G88" s="28">
        <v>1151</v>
      </c>
      <c r="H88" s="28">
        <v>594</v>
      </c>
      <c r="I88" s="3"/>
    </row>
    <row r="89" spans="2:9" ht="31" x14ac:dyDescent="0.35">
      <c r="B89" s="2" t="s">
        <v>91</v>
      </c>
      <c r="C89" s="3">
        <v>7</v>
      </c>
      <c r="D89" s="3" t="s">
        <v>140</v>
      </c>
      <c r="E89" s="3"/>
      <c r="F89" s="3">
        <v>132</v>
      </c>
      <c r="G89" s="28">
        <v>151</v>
      </c>
      <c r="H89" s="28">
        <v>83</v>
      </c>
      <c r="I89" s="3"/>
    </row>
    <row r="90" spans="2:9" ht="15.5" x14ac:dyDescent="0.35">
      <c r="B90" s="2" t="s">
        <v>92</v>
      </c>
      <c r="C90" s="3">
        <v>4</v>
      </c>
      <c r="D90" s="3" t="s">
        <v>159</v>
      </c>
      <c r="E90" s="3"/>
      <c r="F90" s="3">
        <v>147</v>
      </c>
      <c r="G90" s="28">
        <v>196</v>
      </c>
      <c r="H90" s="28"/>
      <c r="I90" s="3"/>
    </row>
    <row r="91" spans="2:9" ht="15.5" x14ac:dyDescent="0.35">
      <c r="B91" s="2" t="s">
        <v>93</v>
      </c>
      <c r="C91" s="3">
        <v>5</v>
      </c>
      <c r="D91" s="3" t="s">
        <v>160</v>
      </c>
      <c r="E91" s="3"/>
      <c r="F91" s="3">
        <v>161</v>
      </c>
      <c r="G91" s="28">
        <v>181</v>
      </c>
      <c r="H91" s="28">
        <v>264</v>
      </c>
      <c r="I91" s="3"/>
    </row>
    <row r="92" spans="2:9" ht="31" x14ac:dyDescent="0.35">
      <c r="B92" s="2" t="s">
        <v>94</v>
      </c>
      <c r="C92" s="3">
        <v>2</v>
      </c>
      <c r="D92" s="3">
        <v>7</v>
      </c>
      <c r="E92" s="3"/>
      <c r="F92" s="3">
        <v>139</v>
      </c>
      <c r="G92" s="28">
        <v>481</v>
      </c>
      <c r="H92" s="28">
        <v>4726</v>
      </c>
      <c r="I92" s="3"/>
    </row>
    <row r="93" spans="2:9" ht="31" x14ac:dyDescent="0.35">
      <c r="B93" s="2" t="s">
        <v>95</v>
      </c>
      <c r="C93" s="3">
        <v>3</v>
      </c>
      <c r="D93" s="3" t="s">
        <v>161</v>
      </c>
      <c r="E93" s="3"/>
      <c r="F93" s="3">
        <v>139</v>
      </c>
      <c r="G93" s="28">
        <v>152</v>
      </c>
      <c r="H93" s="28">
        <v>169</v>
      </c>
      <c r="I93" s="3"/>
    </row>
    <row r="94" spans="2:9" ht="31" x14ac:dyDescent="0.35">
      <c r="B94" s="2" t="s">
        <v>96</v>
      </c>
      <c r="C94" s="3">
        <v>7</v>
      </c>
      <c r="D94" s="3" t="s">
        <v>162</v>
      </c>
      <c r="E94" s="3"/>
      <c r="F94" s="3">
        <v>163</v>
      </c>
      <c r="G94" s="28">
        <v>172</v>
      </c>
      <c r="H94" s="28">
        <v>388</v>
      </c>
      <c r="I94" s="3"/>
    </row>
    <row r="95" spans="2:9" ht="15.5" x14ac:dyDescent="0.35">
      <c r="B95" s="2" t="s">
        <v>97</v>
      </c>
      <c r="C95" s="3"/>
      <c r="D95" s="3"/>
      <c r="E95" s="3"/>
      <c r="F95" s="3">
        <v>151</v>
      </c>
      <c r="G95" s="28">
        <v>172</v>
      </c>
      <c r="H95" s="28"/>
      <c r="I95" s="3"/>
    </row>
    <row r="96" spans="2:9" ht="46.5" x14ac:dyDescent="0.35">
      <c r="B96" s="2" t="s">
        <v>257</v>
      </c>
      <c r="C96" s="3">
        <v>20</v>
      </c>
      <c r="D96" s="3" t="s">
        <v>163</v>
      </c>
      <c r="E96" s="3" t="s">
        <v>167</v>
      </c>
      <c r="F96" s="3">
        <v>175</v>
      </c>
      <c r="G96" s="28">
        <v>223</v>
      </c>
      <c r="H96" s="28"/>
      <c r="I96" s="3"/>
    </row>
    <row r="97" spans="2:9" ht="46.5" x14ac:dyDescent="0.35">
      <c r="B97" s="2" t="s">
        <v>98</v>
      </c>
      <c r="C97" s="3">
        <v>19</v>
      </c>
      <c r="D97" s="3" t="s">
        <v>164</v>
      </c>
      <c r="E97" s="3" t="s">
        <v>168</v>
      </c>
      <c r="F97" s="3">
        <v>155</v>
      </c>
      <c r="G97" s="28">
        <v>191</v>
      </c>
      <c r="H97" s="28"/>
      <c r="I97" s="3"/>
    </row>
    <row r="98" spans="2:9" ht="46.5" x14ac:dyDescent="0.35">
      <c r="B98" s="2" t="s">
        <v>254</v>
      </c>
      <c r="C98" s="3">
        <v>11</v>
      </c>
      <c r="D98" s="3" t="s">
        <v>165</v>
      </c>
      <c r="E98" s="3" t="s">
        <v>165</v>
      </c>
      <c r="F98" s="3">
        <v>177</v>
      </c>
      <c r="G98" s="28">
        <v>334</v>
      </c>
      <c r="H98" s="28"/>
      <c r="I98" s="3"/>
    </row>
    <row r="99" spans="2:9" ht="31" x14ac:dyDescent="0.35">
      <c r="B99" s="2" t="s">
        <v>100</v>
      </c>
      <c r="C99" s="3">
        <v>12</v>
      </c>
      <c r="D99" s="3">
        <v>9</v>
      </c>
      <c r="E99" s="3" t="s">
        <v>169</v>
      </c>
      <c r="F99" s="3">
        <v>175</v>
      </c>
      <c r="G99" s="28">
        <v>269</v>
      </c>
      <c r="H99" s="28"/>
      <c r="I99" s="3"/>
    </row>
    <row r="100" spans="2:9" ht="31" x14ac:dyDescent="0.35">
      <c r="B100" s="2" t="s">
        <v>258</v>
      </c>
      <c r="C100" s="3">
        <v>14</v>
      </c>
      <c r="D100" s="3" t="s">
        <v>142</v>
      </c>
      <c r="E100" s="3" t="s">
        <v>170</v>
      </c>
      <c r="F100" s="3">
        <v>184</v>
      </c>
      <c r="G100" s="28">
        <v>314</v>
      </c>
      <c r="H100" s="28"/>
      <c r="I100" s="3"/>
    </row>
    <row r="101" spans="2:9" ht="46.5" x14ac:dyDescent="0.35">
      <c r="B101" s="2" t="s">
        <v>261</v>
      </c>
      <c r="C101" s="3">
        <v>11</v>
      </c>
      <c r="D101" s="3" t="s">
        <v>166</v>
      </c>
      <c r="E101" s="3" t="s">
        <v>171</v>
      </c>
      <c r="F101" s="3">
        <v>170</v>
      </c>
      <c r="G101" s="28">
        <v>230</v>
      </c>
      <c r="H101" s="28"/>
      <c r="I101" s="3"/>
    </row>
    <row r="102" spans="2:9" ht="15.5" x14ac:dyDescent="0.35">
      <c r="B102" s="2" t="s">
        <v>101</v>
      </c>
      <c r="C102" s="3"/>
      <c r="D102" s="3"/>
      <c r="E102" s="3"/>
      <c r="F102" s="3">
        <v>111</v>
      </c>
      <c r="G102" s="28">
        <v>43</v>
      </c>
      <c r="H102" s="28">
        <v>398</v>
      </c>
      <c r="I102" s="3"/>
    </row>
    <row r="103" spans="2:9" ht="15.5" x14ac:dyDescent="0.35">
      <c r="B103" s="2" t="s">
        <v>102</v>
      </c>
      <c r="C103" s="3">
        <v>15</v>
      </c>
      <c r="D103" s="3" t="s">
        <v>158</v>
      </c>
      <c r="E103" s="3" t="s">
        <v>172</v>
      </c>
      <c r="F103" s="3"/>
      <c r="G103" s="28"/>
      <c r="H103" s="28"/>
      <c r="I103" s="3"/>
    </row>
    <row r="104" spans="2:9" ht="31" x14ac:dyDescent="0.35">
      <c r="B104" s="2" t="s">
        <v>103</v>
      </c>
      <c r="C104" s="3">
        <v>18</v>
      </c>
      <c r="D104" s="3" t="s">
        <v>173</v>
      </c>
      <c r="E104" s="3" t="s">
        <v>174</v>
      </c>
      <c r="F104" s="3">
        <v>93</v>
      </c>
      <c r="G104" s="28">
        <v>82</v>
      </c>
      <c r="H104" s="28">
        <v>223</v>
      </c>
      <c r="I104" s="3"/>
    </row>
    <row r="105" spans="2:9" ht="31" x14ac:dyDescent="0.35">
      <c r="B105" s="2" t="s">
        <v>104</v>
      </c>
      <c r="C105" s="3">
        <v>11</v>
      </c>
      <c r="D105" s="3" t="s">
        <v>175</v>
      </c>
      <c r="E105" s="3">
        <v>9</v>
      </c>
      <c r="F105" s="3">
        <v>64</v>
      </c>
      <c r="G105" s="28">
        <v>69</v>
      </c>
      <c r="H105" s="28">
        <v>65</v>
      </c>
      <c r="I105" s="3">
        <v>26</v>
      </c>
    </row>
    <row r="106" spans="2:9" ht="15.5" x14ac:dyDescent="0.35">
      <c r="B106" s="2" t="s">
        <v>105</v>
      </c>
      <c r="C106" s="3">
        <v>9</v>
      </c>
      <c r="D106" s="3" t="s">
        <v>176</v>
      </c>
      <c r="E106" s="3" t="s">
        <v>177</v>
      </c>
      <c r="F106" s="3">
        <v>122</v>
      </c>
      <c r="G106" s="28">
        <v>224</v>
      </c>
      <c r="H106" s="28"/>
      <c r="I106" s="3"/>
    </row>
    <row r="107" spans="2:9" ht="15.5" x14ac:dyDescent="0.35">
      <c r="B107" s="2" t="s">
        <v>106</v>
      </c>
      <c r="C107" s="3">
        <v>9</v>
      </c>
      <c r="D107" s="3" t="s">
        <v>146</v>
      </c>
      <c r="E107" s="3" t="s">
        <v>178</v>
      </c>
      <c r="F107" s="3">
        <v>64</v>
      </c>
      <c r="G107" s="28">
        <v>4</v>
      </c>
      <c r="H107" s="28">
        <v>58</v>
      </c>
      <c r="I107" s="3">
        <v>21</v>
      </c>
    </row>
    <row r="108" spans="2:9" ht="15.5" x14ac:dyDescent="0.35">
      <c r="B108" s="2" t="s">
        <v>107</v>
      </c>
      <c r="C108" s="3">
        <v>6</v>
      </c>
      <c r="D108" s="3" t="s">
        <v>159</v>
      </c>
      <c r="E108" s="3" t="s">
        <v>161</v>
      </c>
      <c r="F108" s="3">
        <v>62</v>
      </c>
      <c r="G108" s="28">
        <v>15</v>
      </c>
      <c r="H108" s="28"/>
      <c r="I108" s="3"/>
    </row>
    <row r="109" spans="2:9" ht="15.5" x14ac:dyDescent="0.35">
      <c r="B109" s="2" t="s">
        <v>108</v>
      </c>
      <c r="C109" s="3">
        <v>16</v>
      </c>
      <c r="D109" s="3" t="s">
        <v>179</v>
      </c>
      <c r="E109" s="3" t="s">
        <v>179</v>
      </c>
      <c r="F109" s="3">
        <v>55</v>
      </c>
      <c r="G109" s="28">
        <v>22</v>
      </c>
      <c r="H109" s="28">
        <v>356</v>
      </c>
      <c r="I109" s="3">
        <v>70</v>
      </c>
    </row>
    <row r="110" spans="2:9" ht="15.5" x14ac:dyDescent="0.35">
      <c r="B110" s="2" t="s">
        <v>273</v>
      </c>
      <c r="C110" s="3"/>
      <c r="D110" s="3"/>
      <c r="E110" s="3"/>
      <c r="F110" s="3">
        <v>23</v>
      </c>
      <c r="G110" s="28">
        <v>9</v>
      </c>
      <c r="H110" s="28">
        <v>47</v>
      </c>
      <c r="I110" s="3"/>
    </row>
    <row r="111" spans="2:9" ht="15.5" x14ac:dyDescent="0.35">
      <c r="B111" s="2" t="s">
        <v>109</v>
      </c>
      <c r="C111" s="3"/>
      <c r="D111" s="3"/>
      <c r="E111" s="3"/>
      <c r="F111" s="3">
        <v>10</v>
      </c>
      <c r="G111" s="28">
        <v>22</v>
      </c>
      <c r="H111" s="28"/>
      <c r="I111" s="3"/>
    </row>
    <row r="112" spans="2:9" ht="15.5" x14ac:dyDescent="0.35">
      <c r="B112" s="2" t="s">
        <v>110</v>
      </c>
      <c r="C112" s="3">
        <v>31</v>
      </c>
      <c r="D112" s="3" t="s">
        <v>180</v>
      </c>
      <c r="E112" s="3" t="s">
        <v>181</v>
      </c>
      <c r="F112" s="3">
        <v>29</v>
      </c>
      <c r="G112" s="28">
        <v>39</v>
      </c>
      <c r="H112" s="28">
        <v>791</v>
      </c>
      <c r="I112" s="3">
        <v>37</v>
      </c>
    </row>
    <row r="113" spans="2:9" ht="15.5" x14ac:dyDescent="0.35">
      <c r="B113" s="2" t="s">
        <v>111</v>
      </c>
      <c r="C113" s="3">
        <v>13</v>
      </c>
      <c r="D113" s="3" t="s">
        <v>182</v>
      </c>
      <c r="E113" s="3" t="s">
        <v>183</v>
      </c>
      <c r="F113" s="3">
        <v>16</v>
      </c>
      <c r="G113" s="28">
        <v>5</v>
      </c>
      <c r="H113" s="28">
        <v>95</v>
      </c>
      <c r="I113" s="3">
        <v>33</v>
      </c>
    </row>
    <row r="114" spans="2:9" ht="15.5" x14ac:dyDescent="0.35">
      <c r="B114" s="2" t="s">
        <v>112</v>
      </c>
      <c r="C114" s="3"/>
      <c r="D114" s="3"/>
      <c r="E114" s="3"/>
      <c r="F114" s="3">
        <v>12</v>
      </c>
      <c r="G114" s="28">
        <v>13</v>
      </c>
      <c r="H114" s="28"/>
      <c r="I114" s="3"/>
    </row>
    <row r="115" spans="2:9" ht="31" x14ac:dyDescent="0.35">
      <c r="B115" s="2" t="s">
        <v>272</v>
      </c>
      <c r="C115" s="3"/>
      <c r="D115" s="3"/>
      <c r="E115" s="3"/>
      <c r="F115" s="3"/>
      <c r="G115" s="28"/>
      <c r="H115" s="28">
        <v>580</v>
      </c>
      <c r="I115" s="3"/>
    </row>
    <row r="116" spans="2:9" ht="31" x14ac:dyDescent="0.35">
      <c r="B116" s="2" t="s">
        <v>116</v>
      </c>
      <c r="C116" s="3"/>
      <c r="D116" s="3"/>
      <c r="E116" s="3"/>
      <c r="F116" s="3"/>
      <c r="G116" s="28">
        <v>6</v>
      </c>
      <c r="H116" s="28">
        <v>36</v>
      </c>
      <c r="I116" s="3"/>
    </row>
    <row r="117" spans="2:9" ht="15.5" x14ac:dyDescent="0.35">
      <c r="B117" s="2" t="s">
        <v>115</v>
      </c>
      <c r="C117" s="3"/>
      <c r="D117" s="3"/>
      <c r="E117" s="3"/>
      <c r="F117" s="3"/>
      <c r="G117" s="28">
        <v>6</v>
      </c>
      <c r="H117" s="28"/>
      <c r="I117" s="3"/>
    </row>
    <row r="118" spans="2:9" ht="15.5" x14ac:dyDescent="0.35">
      <c r="B118" s="2" t="s">
        <v>114</v>
      </c>
      <c r="C118" s="3"/>
      <c r="D118" s="3"/>
      <c r="E118" s="3"/>
      <c r="F118" s="3"/>
      <c r="G118" s="28"/>
      <c r="H118" s="28">
        <v>680</v>
      </c>
      <c r="I118" s="3"/>
    </row>
    <row r="119" spans="2:9" ht="15.5" x14ac:dyDescent="0.35">
      <c r="B119" s="2" t="s">
        <v>184</v>
      </c>
      <c r="C119" s="3"/>
      <c r="D119" s="3"/>
      <c r="E119" s="3"/>
      <c r="F119" s="3"/>
      <c r="G119" s="28">
        <v>10</v>
      </c>
      <c r="H119" s="28"/>
      <c r="I119" s="3"/>
    </row>
    <row r="120" spans="2:9" ht="31" x14ac:dyDescent="0.35">
      <c r="B120" s="2" t="s">
        <v>204</v>
      </c>
      <c r="C120" s="3"/>
      <c r="D120" s="3"/>
      <c r="E120" s="3"/>
      <c r="F120" s="3"/>
      <c r="G120" s="28">
        <v>8</v>
      </c>
      <c r="H120" s="28"/>
      <c r="I120" s="3"/>
    </row>
    <row r="121" spans="2:9" ht="15.5" x14ac:dyDescent="0.35">
      <c r="B121" s="2" t="s">
        <v>201</v>
      </c>
      <c r="C121" s="3">
        <v>11</v>
      </c>
      <c r="D121" s="3" t="s">
        <v>202</v>
      </c>
      <c r="E121" s="3" t="s">
        <v>203</v>
      </c>
      <c r="F121" s="3"/>
      <c r="G121" s="28">
        <v>30</v>
      </c>
      <c r="H121" s="28">
        <v>509</v>
      </c>
      <c r="I121" s="3"/>
    </row>
    <row r="122" spans="2:9" ht="15.5" x14ac:dyDescent="0.35">
      <c r="B122" s="2" t="s">
        <v>205</v>
      </c>
      <c r="C122" s="3">
        <v>8</v>
      </c>
      <c r="D122" s="3" t="s">
        <v>169</v>
      </c>
      <c r="E122" s="3" t="s">
        <v>182</v>
      </c>
      <c r="F122" s="3"/>
      <c r="G122" s="28">
        <v>17</v>
      </c>
      <c r="H122" s="28">
        <v>230</v>
      </c>
      <c r="I122" s="3">
        <v>82</v>
      </c>
    </row>
    <row r="123" spans="2:9" ht="31" x14ac:dyDescent="0.35">
      <c r="B123" s="2" t="s">
        <v>206</v>
      </c>
      <c r="C123" s="3">
        <v>9</v>
      </c>
      <c r="D123" s="3">
        <v>9</v>
      </c>
      <c r="E123" s="3" t="s">
        <v>207</v>
      </c>
      <c r="F123" s="3"/>
      <c r="G123" s="28">
        <v>41</v>
      </c>
      <c r="H123" s="28">
        <v>387</v>
      </c>
      <c r="I123" s="3">
        <v>129</v>
      </c>
    </row>
    <row r="124" spans="2:9" ht="15.5" x14ac:dyDescent="0.35">
      <c r="B124" s="2" t="s">
        <v>208</v>
      </c>
      <c r="C124" s="3">
        <v>12</v>
      </c>
      <c r="D124" s="3" t="s">
        <v>209</v>
      </c>
      <c r="E124" s="3" t="s">
        <v>158</v>
      </c>
      <c r="F124" s="3"/>
      <c r="G124" s="28">
        <v>20</v>
      </c>
      <c r="H124" s="28">
        <v>125</v>
      </c>
      <c r="I124" s="3"/>
    </row>
    <row r="125" spans="2:9" ht="31" x14ac:dyDescent="0.35">
      <c r="B125" s="2" t="s">
        <v>210</v>
      </c>
      <c r="C125" s="3">
        <v>20</v>
      </c>
      <c r="D125" s="3" t="s">
        <v>124</v>
      </c>
      <c r="E125" s="3" t="s">
        <v>211</v>
      </c>
      <c r="F125" s="3"/>
      <c r="G125" s="28">
        <v>38</v>
      </c>
      <c r="H125" s="28">
        <v>530</v>
      </c>
      <c r="I125" s="3">
        <v>51</v>
      </c>
    </row>
    <row r="126" spans="2:9" ht="31" x14ac:dyDescent="0.35">
      <c r="B126" s="2" t="s">
        <v>212</v>
      </c>
      <c r="C126" s="3">
        <v>13</v>
      </c>
      <c r="D126" s="3" t="s">
        <v>213</v>
      </c>
      <c r="E126" s="3" t="s">
        <v>214</v>
      </c>
      <c r="F126" s="3"/>
      <c r="G126" s="28">
        <v>30</v>
      </c>
      <c r="H126" s="28">
        <v>513</v>
      </c>
      <c r="I126" s="3">
        <v>42</v>
      </c>
    </row>
    <row r="127" spans="2:9" ht="15.5" x14ac:dyDescent="0.35">
      <c r="B127" s="2" t="s">
        <v>215</v>
      </c>
      <c r="C127" s="3">
        <v>40</v>
      </c>
      <c r="D127" s="3">
        <v>8.92</v>
      </c>
      <c r="E127" s="3">
        <v>9.35</v>
      </c>
      <c r="F127" s="3"/>
      <c r="G127" s="28">
        <v>10</v>
      </c>
      <c r="H127" s="28">
        <v>318</v>
      </c>
      <c r="I127" s="3">
        <v>160</v>
      </c>
    </row>
    <row r="128" spans="2:9" ht="31" x14ac:dyDescent="0.35">
      <c r="B128" s="2" t="s">
        <v>216</v>
      </c>
      <c r="C128" s="3">
        <v>25</v>
      </c>
      <c r="D128" s="3">
        <v>9.07</v>
      </c>
      <c r="E128" s="3">
        <v>8.93</v>
      </c>
      <c r="F128" s="3"/>
      <c r="G128" s="28">
        <v>21</v>
      </c>
      <c r="H128" s="28">
        <v>85</v>
      </c>
      <c r="I128" s="3">
        <v>65</v>
      </c>
    </row>
    <row r="129" spans="2:9" ht="15.5" x14ac:dyDescent="0.35">
      <c r="B129" s="2" t="s">
        <v>217</v>
      </c>
      <c r="C129" s="3">
        <v>27</v>
      </c>
      <c r="D129" s="3">
        <v>8.18</v>
      </c>
      <c r="E129" s="3">
        <v>8.41</v>
      </c>
      <c r="F129" s="3"/>
      <c r="G129" s="28">
        <v>32</v>
      </c>
      <c r="H129" s="28">
        <v>265</v>
      </c>
      <c r="I129" s="3">
        <v>50</v>
      </c>
    </row>
    <row r="130" spans="2:9" ht="31" x14ac:dyDescent="0.35">
      <c r="B130" s="2" t="s">
        <v>218</v>
      </c>
      <c r="C130" s="3">
        <v>30</v>
      </c>
      <c r="D130" s="3">
        <v>9.56</v>
      </c>
      <c r="E130" s="3">
        <v>9.64</v>
      </c>
      <c r="F130" s="3"/>
      <c r="G130" s="28">
        <v>41</v>
      </c>
      <c r="H130" s="28">
        <v>207</v>
      </c>
      <c r="I130" s="3">
        <v>160</v>
      </c>
    </row>
    <row r="131" spans="2:9" ht="15.5" x14ac:dyDescent="0.35">
      <c r="B131" s="2" t="s">
        <v>219</v>
      </c>
      <c r="C131" s="3">
        <v>25</v>
      </c>
      <c r="D131" s="3">
        <v>8.6</v>
      </c>
      <c r="E131" s="3">
        <v>9.33</v>
      </c>
      <c r="F131" s="3"/>
      <c r="G131" s="28">
        <v>49</v>
      </c>
      <c r="H131" s="28">
        <v>385</v>
      </c>
      <c r="I131" s="3">
        <v>66</v>
      </c>
    </row>
    <row r="132" spans="2:9" ht="31" x14ac:dyDescent="0.35">
      <c r="B132" s="2" t="s">
        <v>220</v>
      </c>
      <c r="C132" s="3">
        <v>13</v>
      </c>
      <c r="D132" s="3"/>
      <c r="E132" s="3"/>
      <c r="F132" s="3"/>
      <c r="G132" s="28">
        <v>68</v>
      </c>
      <c r="H132" s="28"/>
      <c r="I132" s="3"/>
    </row>
    <row r="133" spans="2:9" ht="15.5" x14ac:dyDescent="0.35">
      <c r="B133" s="2" t="s">
        <v>221</v>
      </c>
      <c r="C133" s="3">
        <v>27</v>
      </c>
      <c r="D133" s="3">
        <v>9.2100000000000009</v>
      </c>
      <c r="E133" s="3">
        <v>9.5</v>
      </c>
      <c r="F133" s="3"/>
      <c r="G133" s="28">
        <v>20</v>
      </c>
      <c r="H133" s="28">
        <v>51</v>
      </c>
      <c r="I133" s="3">
        <v>10</v>
      </c>
    </row>
    <row r="134" spans="2:9" ht="15.5" x14ac:dyDescent="0.35">
      <c r="B134" s="2" t="s">
        <v>222</v>
      </c>
      <c r="C134" s="3"/>
      <c r="D134" s="3"/>
      <c r="E134" s="3"/>
      <c r="F134" s="3"/>
      <c r="G134" s="28">
        <v>42</v>
      </c>
      <c r="H134" s="28"/>
      <c r="I134" s="3"/>
    </row>
    <row r="135" spans="2:9" ht="15.5" x14ac:dyDescent="0.35">
      <c r="B135" s="2" t="s">
        <v>226</v>
      </c>
      <c r="C135" s="3">
        <v>6</v>
      </c>
      <c r="D135" s="3">
        <v>8</v>
      </c>
      <c r="E135" s="3">
        <v>7.67</v>
      </c>
      <c r="F135" s="3"/>
      <c r="G135" s="28"/>
      <c r="H135" s="28">
        <v>127</v>
      </c>
      <c r="I135" s="3">
        <v>63</v>
      </c>
    </row>
    <row r="136" spans="2:9" ht="15.5" x14ac:dyDescent="0.35">
      <c r="B136" s="2" t="s">
        <v>223</v>
      </c>
      <c r="C136" s="3"/>
      <c r="D136" s="3"/>
      <c r="E136" s="3"/>
      <c r="F136" s="3"/>
      <c r="G136" s="28">
        <v>103</v>
      </c>
      <c r="H136" s="28"/>
      <c r="I136" s="3"/>
    </row>
    <row r="137" spans="2:9" ht="15.5" x14ac:dyDescent="0.35">
      <c r="B137" s="2" t="s">
        <v>230</v>
      </c>
      <c r="C137" s="3">
        <v>11</v>
      </c>
      <c r="D137" s="3">
        <v>8.73</v>
      </c>
      <c r="E137" s="3">
        <v>8.27</v>
      </c>
      <c r="F137" s="3"/>
      <c r="G137" s="28">
        <v>4</v>
      </c>
      <c r="H137" s="28">
        <v>14</v>
      </c>
      <c r="I137" s="3">
        <v>12</v>
      </c>
    </row>
    <row r="138" spans="2:9" ht="15.5" x14ac:dyDescent="0.35">
      <c r="B138" s="2" t="s">
        <v>227</v>
      </c>
      <c r="C138" s="3">
        <v>13</v>
      </c>
      <c r="D138" s="3">
        <v>8.4600000000000009</v>
      </c>
      <c r="E138" s="3">
        <v>8.92</v>
      </c>
      <c r="F138" s="3"/>
      <c r="G138" s="28">
        <v>13</v>
      </c>
      <c r="H138" s="28">
        <v>67</v>
      </c>
      <c r="I138" s="3">
        <v>42</v>
      </c>
    </row>
    <row r="139" spans="2:9" ht="31" x14ac:dyDescent="0.35">
      <c r="B139" s="2" t="s">
        <v>231</v>
      </c>
      <c r="C139" s="3">
        <v>18</v>
      </c>
      <c r="D139" s="3">
        <v>9.44</v>
      </c>
      <c r="E139" s="3">
        <v>9.7200000000000006</v>
      </c>
      <c r="F139" s="3"/>
      <c r="G139" s="28">
        <v>15</v>
      </c>
      <c r="H139" s="28">
        <v>219</v>
      </c>
      <c r="I139" s="3">
        <v>34</v>
      </c>
    </row>
    <row r="140" spans="2:9" ht="15.5" x14ac:dyDescent="0.35">
      <c r="B140" s="2" t="s">
        <v>232</v>
      </c>
      <c r="C140" s="3">
        <v>17</v>
      </c>
      <c r="D140" s="3">
        <v>9.24</v>
      </c>
      <c r="E140" s="3">
        <v>9.18</v>
      </c>
      <c r="F140" s="3"/>
      <c r="G140" s="28">
        <v>10</v>
      </c>
      <c r="H140" s="28">
        <v>60</v>
      </c>
      <c r="I140" s="3">
        <v>17</v>
      </c>
    </row>
    <row r="141" spans="2:9" ht="15.5" x14ac:dyDescent="0.35">
      <c r="B141" s="2" t="s">
        <v>224</v>
      </c>
      <c r="C141" s="3">
        <v>18</v>
      </c>
      <c r="D141" s="3">
        <v>9.33</v>
      </c>
      <c r="E141" s="3">
        <v>9.67</v>
      </c>
      <c r="F141" s="3"/>
      <c r="G141" s="28">
        <v>12</v>
      </c>
      <c r="H141" s="28">
        <v>177</v>
      </c>
      <c r="I141" s="3">
        <v>30</v>
      </c>
    </row>
    <row r="142" spans="2:9" ht="15.5" x14ac:dyDescent="0.35">
      <c r="B142" s="2" t="s">
        <v>225</v>
      </c>
      <c r="C142" s="3">
        <v>27</v>
      </c>
      <c r="D142" s="3">
        <v>8.89</v>
      </c>
      <c r="E142" s="3">
        <v>9.44</v>
      </c>
      <c r="F142" s="3"/>
      <c r="G142" s="28">
        <v>22</v>
      </c>
      <c r="H142" s="28">
        <v>163</v>
      </c>
      <c r="I142" s="3">
        <v>99</v>
      </c>
    </row>
    <row r="143" spans="2:9" ht="15.5" x14ac:dyDescent="0.35">
      <c r="B143" s="2" t="s">
        <v>233</v>
      </c>
      <c r="C143" s="3">
        <v>10</v>
      </c>
      <c r="D143" s="3"/>
      <c r="E143" s="3"/>
      <c r="F143" s="3"/>
      <c r="G143" s="28">
        <v>13</v>
      </c>
      <c r="H143" s="28">
        <v>72</v>
      </c>
      <c r="I143" s="3">
        <v>44</v>
      </c>
    </row>
    <row r="144" spans="2:9" ht="15.5" x14ac:dyDescent="0.35">
      <c r="B144" s="2" t="s">
        <v>234</v>
      </c>
      <c r="C144" s="3">
        <v>25</v>
      </c>
      <c r="D144" s="3">
        <v>3</v>
      </c>
      <c r="E144" s="3">
        <v>8.33</v>
      </c>
      <c r="F144" s="3">
        <v>8.33</v>
      </c>
      <c r="G144" s="28">
        <v>12</v>
      </c>
      <c r="H144" s="28">
        <v>183</v>
      </c>
      <c r="I144" s="3"/>
    </row>
    <row r="145" spans="2:9" ht="15.5" x14ac:dyDescent="0.35">
      <c r="B145" s="2" t="s">
        <v>263</v>
      </c>
      <c r="C145" s="3">
        <v>8</v>
      </c>
      <c r="D145" s="3">
        <v>6</v>
      </c>
      <c r="E145" s="3">
        <v>9.17</v>
      </c>
      <c r="F145" s="3">
        <v>9.83</v>
      </c>
      <c r="G145" s="28">
        <v>10</v>
      </c>
      <c r="H145" s="28">
        <v>100</v>
      </c>
      <c r="I145" s="3">
        <v>42</v>
      </c>
    </row>
    <row r="146" spans="2:9" ht="15.5" x14ac:dyDescent="0.35">
      <c r="B146" s="2" t="s">
        <v>235</v>
      </c>
      <c r="C146" s="3">
        <v>80</v>
      </c>
      <c r="D146" s="3">
        <v>9.06</v>
      </c>
      <c r="E146" s="3">
        <v>9.11</v>
      </c>
      <c r="F146" s="3"/>
      <c r="G146" s="28">
        <v>22</v>
      </c>
      <c r="H146" s="28">
        <v>401</v>
      </c>
      <c r="I146" s="3">
        <v>150</v>
      </c>
    </row>
    <row r="147" spans="2:9" ht="31" x14ac:dyDescent="0.35">
      <c r="B147" s="2" t="s">
        <v>236</v>
      </c>
      <c r="C147" s="3">
        <v>30</v>
      </c>
      <c r="D147" s="3">
        <v>11</v>
      </c>
      <c r="E147" s="3">
        <v>8.09</v>
      </c>
      <c r="F147" s="3">
        <v>8.36</v>
      </c>
      <c r="G147" s="28">
        <v>25</v>
      </c>
      <c r="H147" s="28">
        <v>568</v>
      </c>
      <c r="I147" s="3">
        <v>282</v>
      </c>
    </row>
    <row r="148" spans="2:9" ht="15.5" x14ac:dyDescent="0.35">
      <c r="B148" s="2" t="s">
        <v>237</v>
      </c>
      <c r="C148" s="3">
        <v>20</v>
      </c>
      <c r="D148" s="3">
        <v>10</v>
      </c>
      <c r="E148" s="3">
        <v>8.5</v>
      </c>
      <c r="F148" s="3">
        <v>8.5</v>
      </c>
      <c r="G148" s="28">
        <v>21</v>
      </c>
      <c r="H148" s="28">
        <v>753</v>
      </c>
      <c r="I148" s="3">
        <v>845</v>
      </c>
    </row>
    <row r="149" spans="2:9" ht="15.5" x14ac:dyDescent="0.35">
      <c r="B149" s="2" t="s">
        <v>238</v>
      </c>
      <c r="C149" s="3">
        <v>15</v>
      </c>
      <c r="D149" s="3">
        <v>8</v>
      </c>
      <c r="E149" s="3">
        <v>9.5</v>
      </c>
      <c r="F149" s="3">
        <v>9</v>
      </c>
      <c r="G149" s="28"/>
      <c r="H149" s="28"/>
      <c r="I149" s="3"/>
    </row>
    <row r="150" spans="2:9" ht="31" x14ac:dyDescent="0.35">
      <c r="B150" s="2" t="s">
        <v>239</v>
      </c>
      <c r="C150" s="3">
        <v>25</v>
      </c>
      <c r="D150" s="3">
        <v>12</v>
      </c>
      <c r="E150" s="3">
        <v>9.75</v>
      </c>
      <c r="F150" s="3">
        <v>9.75</v>
      </c>
      <c r="G150" s="28">
        <v>10</v>
      </c>
      <c r="H150" s="28">
        <v>59</v>
      </c>
      <c r="I150" s="3">
        <v>32</v>
      </c>
    </row>
    <row r="151" spans="2:9" ht="31" x14ac:dyDescent="0.35">
      <c r="B151" s="2" t="s">
        <v>240</v>
      </c>
      <c r="C151" s="3">
        <v>22</v>
      </c>
      <c r="D151" s="3">
        <v>9.42</v>
      </c>
      <c r="E151" s="3">
        <v>9.08</v>
      </c>
      <c r="F151" s="3"/>
      <c r="G151" s="28"/>
      <c r="H151" s="28">
        <v>65</v>
      </c>
      <c r="I151" s="3">
        <v>36</v>
      </c>
    </row>
    <row r="152" spans="2:9" ht="15.5" x14ac:dyDescent="0.35">
      <c r="B152" s="2" t="s">
        <v>241</v>
      </c>
      <c r="C152" s="3">
        <v>17</v>
      </c>
      <c r="D152" s="3">
        <v>9.27</v>
      </c>
      <c r="E152" s="3">
        <v>9.27</v>
      </c>
      <c r="F152" s="3"/>
      <c r="G152" s="28">
        <v>15</v>
      </c>
      <c r="H152" s="28">
        <v>140</v>
      </c>
      <c r="I152" s="3">
        <v>113</v>
      </c>
    </row>
    <row r="153" spans="2:9" ht="15.5" x14ac:dyDescent="0.35">
      <c r="B153" s="2" t="s">
        <v>242</v>
      </c>
      <c r="C153" s="3">
        <v>11</v>
      </c>
      <c r="D153" s="3" t="s">
        <v>243</v>
      </c>
      <c r="E153" s="3" t="s">
        <v>243</v>
      </c>
      <c r="F153" s="3"/>
      <c r="G153" s="28">
        <v>15</v>
      </c>
      <c r="H153" s="28">
        <v>160</v>
      </c>
      <c r="I153" s="3">
        <v>63</v>
      </c>
    </row>
    <row r="154" spans="2:9" ht="15.5" x14ac:dyDescent="0.35">
      <c r="B154" s="2" t="s">
        <v>244</v>
      </c>
      <c r="C154" s="3">
        <v>9</v>
      </c>
      <c r="D154" s="3" t="s">
        <v>177</v>
      </c>
      <c r="E154" s="3" t="s">
        <v>178</v>
      </c>
      <c r="F154" s="3"/>
      <c r="G154" s="28">
        <v>53</v>
      </c>
      <c r="H154" s="28"/>
      <c r="I154" s="3">
        <v>10</v>
      </c>
    </row>
    <row r="155" spans="2:9" ht="15.5" x14ac:dyDescent="0.35">
      <c r="B155" s="2" t="s">
        <v>245</v>
      </c>
      <c r="C155" s="3">
        <v>9</v>
      </c>
      <c r="D155" s="3">
        <v>9</v>
      </c>
      <c r="E155" s="3" t="s">
        <v>178</v>
      </c>
      <c r="F155" s="3"/>
      <c r="G155" s="28">
        <v>21</v>
      </c>
      <c r="H155" s="28">
        <v>191</v>
      </c>
      <c r="I155" s="3">
        <v>85</v>
      </c>
    </row>
    <row r="156" spans="2:9" ht="15.5" x14ac:dyDescent="0.35">
      <c r="B156" s="2" t="s">
        <v>246</v>
      </c>
      <c r="C156" s="3"/>
      <c r="D156" s="3"/>
      <c r="E156" s="3"/>
      <c r="F156" s="3"/>
      <c r="G156" s="28">
        <v>15</v>
      </c>
      <c r="H156" s="28">
        <v>145</v>
      </c>
      <c r="I156" s="3"/>
    </row>
    <row r="157" spans="2:9" ht="19.5" customHeight="1" x14ac:dyDescent="0.35">
      <c r="B157" s="2" t="s">
        <v>247</v>
      </c>
      <c r="C157" s="3"/>
      <c r="D157" s="3"/>
      <c r="E157" s="3"/>
      <c r="F157" s="3"/>
      <c r="G157" s="28">
        <v>140</v>
      </c>
      <c r="H157" s="28"/>
      <c r="I157" s="3"/>
    </row>
    <row r="158" spans="2:9" ht="46.5" x14ac:dyDescent="0.35">
      <c r="B158" s="2" t="s">
        <v>248</v>
      </c>
      <c r="C158" s="3">
        <v>4</v>
      </c>
      <c r="D158" s="3" t="s">
        <v>156</v>
      </c>
      <c r="E158" s="3" t="s">
        <v>156</v>
      </c>
      <c r="F158" s="3"/>
      <c r="G158" s="28"/>
      <c r="H158" s="28">
        <v>188</v>
      </c>
      <c r="I158" s="3">
        <v>139</v>
      </c>
    </row>
    <row r="159" spans="2:9" ht="15.5" x14ac:dyDescent="0.35">
      <c r="B159" s="2" t="s">
        <v>249</v>
      </c>
      <c r="C159" s="3">
        <v>4</v>
      </c>
      <c r="D159" s="3" t="s">
        <v>158</v>
      </c>
      <c r="E159" s="3" t="s">
        <v>156</v>
      </c>
      <c r="F159" s="3"/>
      <c r="G159" s="28">
        <v>17</v>
      </c>
      <c r="H159" s="28">
        <v>118</v>
      </c>
      <c r="I159" s="3">
        <v>59</v>
      </c>
    </row>
    <row r="160" spans="2:9" ht="15.5" x14ac:dyDescent="0.35">
      <c r="B160" s="2" t="s">
        <v>250</v>
      </c>
      <c r="C160" s="3"/>
      <c r="D160" s="3"/>
      <c r="E160" s="3"/>
      <c r="F160" s="3"/>
      <c r="G160" s="28">
        <v>18</v>
      </c>
      <c r="H160" s="28">
        <v>111</v>
      </c>
      <c r="I160" s="3"/>
    </row>
    <row r="161" spans="2:9" ht="15.5" x14ac:dyDescent="0.35">
      <c r="B161" s="2" t="s">
        <v>251</v>
      </c>
      <c r="C161" s="3">
        <v>1</v>
      </c>
      <c r="D161" s="3">
        <v>9</v>
      </c>
      <c r="E161" s="3">
        <v>9</v>
      </c>
      <c r="F161" s="3"/>
      <c r="G161" s="28">
        <v>33</v>
      </c>
      <c r="H161" s="28">
        <v>312</v>
      </c>
      <c r="I161" s="3"/>
    </row>
    <row r="162" spans="2:9" ht="31" x14ac:dyDescent="0.35">
      <c r="B162" s="2" t="s">
        <v>252</v>
      </c>
      <c r="C162" s="3">
        <v>12</v>
      </c>
      <c r="D162" s="3" t="s">
        <v>172</v>
      </c>
      <c r="E162" s="3" t="s">
        <v>172</v>
      </c>
      <c r="F162" s="3"/>
      <c r="G162" s="28">
        <v>20</v>
      </c>
      <c r="H162" s="28">
        <v>351</v>
      </c>
      <c r="I162" s="3">
        <v>148</v>
      </c>
    </row>
    <row r="163" spans="2:9" ht="15.5" x14ac:dyDescent="0.35">
      <c r="B163" s="2" t="s">
        <v>265</v>
      </c>
      <c r="C163" s="3">
        <v>2</v>
      </c>
      <c r="D163" s="3">
        <v>9.5</v>
      </c>
      <c r="E163" s="3">
        <v>8.5</v>
      </c>
      <c r="F163" s="3"/>
      <c r="G163" s="28">
        <v>17</v>
      </c>
      <c r="H163" s="28">
        <v>105</v>
      </c>
      <c r="I163" s="3"/>
    </row>
    <row r="164" spans="2:9" ht="15.5" x14ac:dyDescent="0.35">
      <c r="B164" s="2" t="s">
        <v>266</v>
      </c>
      <c r="C164" s="3">
        <v>8</v>
      </c>
      <c r="D164" s="3">
        <v>9.1300000000000008</v>
      </c>
      <c r="E164" s="3">
        <v>9.75</v>
      </c>
      <c r="F164" s="3"/>
      <c r="G164" s="28">
        <v>24</v>
      </c>
      <c r="H164" s="28">
        <v>199</v>
      </c>
      <c r="I164" s="3"/>
    </row>
    <row r="165" spans="2:9" ht="15.5" x14ac:dyDescent="0.35">
      <c r="B165" s="2" t="s">
        <v>267</v>
      </c>
      <c r="C165" s="3">
        <v>10</v>
      </c>
      <c r="D165" s="3">
        <v>9.1</v>
      </c>
      <c r="E165" s="3">
        <v>9.1999999999999993</v>
      </c>
      <c r="F165" s="3"/>
      <c r="G165" s="28">
        <v>18</v>
      </c>
      <c r="H165" s="28">
        <v>135</v>
      </c>
      <c r="I165" s="3"/>
    </row>
    <row r="166" spans="2:9" ht="15.5" x14ac:dyDescent="0.35">
      <c r="B166" s="2" t="s">
        <v>268</v>
      </c>
      <c r="C166" s="3">
        <v>11</v>
      </c>
      <c r="D166" s="3">
        <v>9.64</v>
      </c>
      <c r="E166" s="3">
        <v>9.82</v>
      </c>
      <c r="F166" s="3"/>
      <c r="G166" s="28">
        <v>30</v>
      </c>
      <c r="H166" s="28">
        <v>157</v>
      </c>
      <c r="I166" s="3"/>
    </row>
    <row r="167" spans="2:9" ht="15.5" x14ac:dyDescent="0.35">
      <c r="B167" s="2" t="s">
        <v>269</v>
      </c>
      <c r="C167" s="3">
        <v>14</v>
      </c>
      <c r="D167" s="3">
        <v>9.07</v>
      </c>
      <c r="E167" s="3">
        <v>9.43</v>
      </c>
      <c r="F167" s="3"/>
      <c r="G167" s="28">
        <v>25</v>
      </c>
      <c r="H167" s="28">
        <v>106</v>
      </c>
      <c r="I167" s="3"/>
    </row>
    <row r="168" spans="2:9" ht="31" x14ac:dyDescent="0.35">
      <c r="B168" s="2" t="s">
        <v>270</v>
      </c>
      <c r="C168" s="3">
        <v>2</v>
      </c>
      <c r="D168" s="3">
        <v>9</v>
      </c>
      <c r="E168" s="3">
        <v>9</v>
      </c>
      <c r="F168" s="3"/>
      <c r="G168" s="29">
        <v>30</v>
      </c>
      <c r="H168" s="28">
        <v>164</v>
      </c>
      <c r="I168" s="3"/>
    </row>
    <row r="169" spans="2:9" ht="31" x14ac:dyDescent="0.35">
      <c r="B169" s="2" t="s">
        <v>271</v>
      </c>
      <c r="C169" s="3">
        <v>6</v>
      </c>
      <c r="D169" s="3">
        <v>9.17</v>
      </c>
      <c r="E169" s="3">
        <v>10</v>
      </c>
      <c r="F169" s="3"/>
      <c r="G169" s="28">
        <v>25</v>
      </c>
      <c r="H169" s="28">
        <v>170</v>
      </c>
      <c r="I169" s="3"/>
    </row>
    <row r="170" spans="2:9" ht="31" x14ac:dyDescent="0.35">
      <c r="B170" s="2" t="s">
        <v>275</v>
      </c>
      <c r="C170" s="3">
        <v>1</v>
      </c>
      <c r="D170" s="3">
        <v>9</v>
      </c>
      <c r="E170" s="3">
        <v>8</v>
      </c>
      <c r="F170" s="3"/>
      <c r="G170" s="28">
        <v>36</v>
      </c>
      <c r="H170" s="28">
        <v>116</v>
      </c>
      <c r="I170" s="3"/>
    </row>
    <row r="171" spans="2:9" ht="15.5" x14ac:dyDescent="0.35">
      <c r="B171" s="2" t="s">
        <v>276</v>
      </c>
      <c r="C171" s="3"/>
      <c r="D171" s="3"/>
      <c r="E171" s="3"/>
      <c r="F171" s="3"/>
      <c r="G171" s="28">
        <v>34</v>
      </c>
      <c r="H171" s="28"/>
      <c r="I171" s="3"/>
    </row>
    <row r="172" spans="2:9" ht="31" x14ac:dyDescent="0.35">
      <c r="B172" s="2" t="s">
        <v>277</v>
      </c>
      <c r="C172" s="3">
        <v>27</v>
      </c>
      <c r="D172" s="3" t="s">
        <v>285</v>
      </c>
      <c r="E172" s="3" t="s">
        <v>286</v>
      </c>
      <c r="F172" s="3"/>
      <c r="G172" s="28">
        <v>37</v>
      </c>
      <c r="H172" s="28">
        <v>562</v>
      </c>
      <c r="I172" s="3"/>
    </row>
    <row r="173" spans="2:9" ht="31" x14ac:dyDescent="0.35">
      <c r="B173" s="2" t="s">
        <v>278</v>
      </c>
      <c r="C173" s="3"/>
      <c r="D173" s="3"/>
      <c r="E173" s="3"/>
      <c r="F173" s="3"/>
      <c r="G173" s="28"/>
      <c r="H173" s="28"/>
      <c r="I173" s="3"/>
    </row>
    <row r="174" spans="2:9" ht="15.5" x14ac:dyDescent="0.35">
      <c r="B174" s="2" t="s">
        <v>279</v>
      </c>
      <c r="C174" s="3">
        <v>19</v>
      </c>
      <c r="D174" s="3" t="s">
        <v>287</v>
      </c>
      <c r="E174" s="3" t="s">
        <v>288</v>
      </c>
      <c r="F174" s="3"/>
      <c r="G174" s="28">
        <v>28</v>
      </c>
      <c r="H174" s="28">
        <v>122</v>
      </c>
      <c r="I174" s="3"/>
    </row>
    <row r="175" spans="2:9" ht="31" x14ac:dyDescent="0.35">
      <c r="B175" s="2" t="s">
        <v>280</v>
      </c>
      <c r="C175" s="3">
        <v>3</v>
      </c>
      <c r="D175" s="3" t="s">
        <v>161</v>
      </c>
      <c r="E175" s="3" t="s">
        <v>161</v>
      </c>
      <c r="F175" s="3"/>
      <c r="G175" s="28">
        <v>45</v>
      </c>
      <c r="H175" s="28">
        <v>237</v>
      </c>
      <c r="I175" s="3"/>
    </row>
    <row r="176" spans="2:9" ht="31" x14ac:dyDescent="0.35">
      <c r="B176" s="2" t="s">
        <v>281</v>
      </c>
      <c r="C176" s="3"/>
      <c r="D176" s="3"/>
      <c r="E176" s="3"/>
      <c r="F176" s="3"/>
      <c r="G176" s="28">
        <v>18</v>
      </c>
      <c r="H176" s="28">
        <v>168</v>
      </c>
      <c r="I176" s="3"/>
    </row>
    <row r="177" spans="2:9" ht="15.5" x14ac:dyDescent="0.35">
      <c r="B177" s="2" t="s">
        <v>282</v>
      </c>
      <c r="C177" s="3">
        <v>2</v>
      </c>
      <c r="D177" s="3" t="s">
        <v>158</v>
      </c>
      <c r="E177" s="3">
        <v>9</v>
      </c>
      <c r="F177" s="3"/>
      <c r="G177" s="28">
        <v>11</v>
      </c>
      <c r="H177" s="28">
        <v>49</v>
      </c>
      <c r="I177" s="3"/>
    </row>
    <row r="178" spans="2:9" ht="15.5" x14ac:dyDescent="0.35">
      <c r="B178" s="2" t="s">
        <v>283</v>
      </c>
      <c r="C178" s="3">
        <v>2</v>
      </c>
      <c r="D178" s="3" t="s">
        <v>159</v>
      </c>
      <c r="E178" s="3" t="s">
        <v>159</v>
      </c>
      <c r="F178" s="3"/>
      <c r="G178" s="28">
        <v>15</v>
      </c>
      <c r="H178" s="28">
        <v>104</v>
      </c>
      <c r="I178" s="3"/>
    </row>
    <row r="179" spans="2:9" ht="31" x14ac:dyDescent="0.35">
      <c r="B179" s="2" t="s">
        <v>284</v>
      </c>
      <c r="C179" s="3"/>
      <c r="D179" s="3"/>
      <c r="E179" s="3"/>
      <c r="F179" s="3"/>
      <c r="G179" s="28"/>
      <c r="H179" s="28">
        <v>383</v>
      </c>
      <c r="I179" s="3"/>
    </row>
    <row r="180" spans="2:9" ht="15.5" x14ac:dyDescent="0.35">
      <c r="B180" s="2" t="s">
        <v>289</v>
      </c>
      <c r="C180" s="3">
        <v>1</v>
      </c>
      <c r="D180" s="3">
        <v>8</v>
      </c>
      <c r="E180" s="3">
        <v>8</v>
      </c>
      <c r="F180" s="3"/>
      <c r="G180" s="28">
        <v>39</v>
      </c>
      <c r="H180" s="28">
        <v>141</v>
      </c>
      <c r="I180" s="3"/>
    </row>
    <row r="181" spans="2:9" ht="31" x14ac:dyDescent="0.35">
      <c r="B181" s="2" t="s">
        <v>290</v>
      </c>
      <c r="C181" s="3">
        <v>11</v>
      </c>
      <c r="D181" s="3" t="s">
        <v>291</v>
      </c>
      <c r="E181" s="3" t="s">
        <v>292</v>
      </c>
      <c r="F181" s="3"/>
      <c r="G181" s="28">
        <v>49</v>
      </c>
      <c r="H181" s="28">
        <v>317</v>
      </c>
      <c r="I181" s="3"/>
    </row>
    <row r="182" spans="2:9" ht="31" x14ac:dyDescent="0.35">
      <c r="B182" s="2" t="s">
        <v>293</v>
      </c>
      <c r="C182" s="3"/>
      <c r="D182" s="3"/>
      <c r="E182" s="3"/>
      <c r="F182" s="3"/>
      <c r="G182" s="28"/>
      <c r="H182" s="28">
        <v>207</v>
      </c>
      <c r="I182" s="3"/>
    </row>
    <row r="183" spans="2:9" ht="31" x14ac:dyDescent="0.35">
      <c r="B183" s="2" t="s">
        <v>294</v>
      </c>
      <c r="C183" s="3">
        <v>1</v>
      </c>
      <c r="D183" s="3">
        <v>8</v>
      </c>
      <c r="E183" s="3">
        <v>8</v>
      </c>
      <c r="F183" s="3"/>
      <c r="G183" s="28">
        <v>21</v>
      </c>
      <c r="H183" s="28">
        <v>177</v>
      </c>
      <c r="I183" s="3"/>
    </row>
    <row r="184" spans="2:9" ht="15.5" x14ac:dyDescent="0.35">
      <c r="B184" s="2" t="s">
        <v>295</v>
      </c>
      <c r="C184" s="3">
        <v>2</v>
      </c>
      <c r="D184" s="3">
        <v>9</v>
      </c>
      <c r="E184" s="3">
        <v>9</v>
      </c>
      <c r="F184" s="3"/>
      <c r="G184" s="28">
        <v>23</v>
      </c>
      <c r="H184" s="28">
        <v>480</v>
      </c>
      <c r="I184" s="3"/>
    </row>
    <row r="185" spans="2:9" ht="15.5" x14ac:dyDescent="0.35">
      <c r="B185" s="2" t="s">
        <v>296</v>
      </c>
      <c r="C185" s="3">
        <v>1</v>
      </c>
      <c r="D185" s="3">
        <v>8</v>
      </c>
      <c r="E185" s="3">
        <v>8</v>
      </c>
      <c r="F185" s="3"/>
      <c r="G185" s="28">
        <v>20</v>
      </c>
      <c r="H185" s="28">
        <v>159</v>
      </c>
      <c r="I185" s="3"/>
    </row>
    <row r="186" spans="2:9" ht="15.5" x14ac:dyDescent="0.35">
      <c r="B186" s="2" t="s">
        <v>297</v>
      </c>
      <c r="C186" s="3">
        <v>1</v>
      </c>
      <c r="D186" s="3">
        <v>9</v>
      </c>
      <c r="E186" s="3">
        <v>9</v>
      </c>
      <c r="F186" s="3"/>
      <c r="G186" s="28">
        <v>13</v>
      </c>
      <c r="H186" s="28">
        <v>79</v>
      </c>
      <c r="I186" s="3"/>
    </row>
    <row r="187" spans="2:9" ht="15.5" x14ac:dyDescent="0.35">
      <c r="B187" s="2" t="s">
        <v>298</v>
      </c>
      <c r="C187" s="3">
        <v>1</v>
      </c>
      <c r="D187" s="3">
        <v>7</v>
      </c>
      <c r="E187" s="3">
        <v>8</v>
      </c>
      <c r="F187" s="3"/>
      <c r="G187" s="28">
        <v>46</v>
      </c>
      <c r="H187" s="28">
        <v>117</v>
      </c>
      <c r="I187" s="3"/>
    </row>
    <row r="188" spans="2:9" ht="15.5" x14ac:dyDescent="0.35">
      <c r="B188" s="2" t="s">
        <v>299</v>
      </c>
      <c r="C188" s="3">
        <v>11</v>
      </c>
      <c r="D188" s="3">
        <v>10</v>
      </c>
      <c r="E188" s="3">
        <v>10</v>
      </c>
      <c r="F188" s="3"/>
      <c r="G188" s="28">
        <v>59</v>
      </c>
      <c r="H188" s="28">
        <v>263</v>
      </c>
      <c r="I188" s="3"/>
    </row>
    <row r="189" spans="2:9" ht="31" x14ac:dyDescent="0.35">
      <c r="B189" s="2" t="s">
        <v>300</v>
      </c>
      <c r="C189" s="3">
        <v>10</v>
      </c>
      <c r="D189" s="3" t="s">
        <v>133</v>
      </c>
      <c r="E189" s="3" t="s">
        <v>301</v>
      </c>
      <c r="F189" s="3"/>
      <c r="G189" s="28"/>
      <c r="H189" s="28"/>
      <c r="I189" s="3"/>
    </row>
    <row r="190" spans="2:9" ht="15.5" x14ac:dyDescent="0.35">
      <c r="B190" s="2" t="s">
        <v>302</v>
      </c>
      <c r="C190" s="3">
        <v>1</v>
      </c>
      <c r="D190" s="3">
        <v>9</v>
      </c>
      <c r="E190" s="3">
        <v>9</v>
      </c>
      <c r="F190" s="3"/>
      <c r="G190" s="28"/>
      <c r="H190" s="28"/>
      <c r="I190" s="3"/>
    </row>
    <row r="191" spans="2:9" ht="31" x14ac:dyDescent="0.35">
      <c r="B191" s="2" t="s">
        <v>303</v>
      </c>
      <c r="C191" s="3">
        <v>9</v>
      </c>
      <c r="D191" s="3" t="s">
        <v>304</v>
      </c>
      <c r="E191" s="3" t="s">
        <v>305</v>
      </c>
      <c r="F191" s="3"/>
      <c r="G191" s="28">
        <v>41</v>
      </c>
      <c r="H191" s="28">
        <v>349</v>
      </c>
      <c r="I191" s="3"/>
    </row>
    <row r="192" spans="2:9" ht="31" x14ac:dyDescent="0.35">
      <c r="B192" s="2" t="s">
        <v>306</v>
      </c>
      <c r="C192" s="3"/>
      <c r="D192" s="3"/>
      <c r="E192" s="3"/>
      <c r="F192" s="3"/>
      <c r="G192" s="28"/>
      <c r="H192" s="28"/>
      <c r="I192" s="3"/>
    </row>
    <row r="193" spans="2:9" ht="31" x14ac:dyDescent="0.35">
      <c r="B193" s="2" t="s">
        <v>307</v>
      </c>
      <c r="C193" s="3">
        <v>7</v>
      </c>
      <c r="D193" s="3" t="s">
        <v>308</v>
      </c>
      <c r="E193" s="3" t="s">
        <v>142</v>
      </c>
      <c r="F193" s="3"/>
      <c r="G193" s="28">
        <v>27</v>
      </c>
      <c r="H193" s="28">
        <v>103</v>
      </c>
      <c r="I193" s="3"/>
    </row>
    <row r="194" spans="2:9" ht="31" x14ac:dyDescent="0.35">
      <c r="B194" s="2" t="s">
        <v>309</v>
      </c>
      <c r="C194" s="3">
        <v>5</v>
      </c>
      <c r="D194" s="3" t="s">
        <v>310</v>
      </c>
      <c r="E194" s="3" t="s">
        <v>311</v>
      </c>
      <c r="F194" s="3"/>
      <c r="G194" s="28">
        <v>30</v>
      </c>
      <c r="H194" s="28">
        <v>243</v>
      </c>
      <c r="I194" s="3"/>
    </row>
    <row r="195" spans="2:9" ht="31" x14ac:dyDescent="0.35">
      <c r="B195" s="2" t="s">
        <v>318</v>
      </c>
      <c r="C195" s="3"/>
      <c r="D195" s="3"/>
      <c r="E195" s="3"/>
      <c r="F195" s="3"/>
      <c r="G195" s="28">
        <v>22</v>
      </c>
      <c r="H195" s="28">
        <v>250</v>
      </c>
      <c r="I195" s="3"/>
    </row>
    <row r="196" spans="2:9" ht="31" x14ac:dyDescent="0.35">
      <c r="B196" s="2" t="s">
        <v>313</v>
      </c>
      <c r="C196" s="3"/>
      <c r="D196" s="3"/>
      <c r="E196" s="3"/>
      <c r="F196" s="3"/>
      <c r="G196" s="28">
        <v>36</v>
      </c>
      <c r="H196" s="28">
        <v>41</v>
      </c>
      <c r="I196" s="3"/>
    </row>
    <row r="197" spans="2:9" ht="31" x14ac:dyDescent="0.35">
      <c r="B197" s="2" t="s">
        <v>314</v>
      </c>
      <c r="C197" s="3"/>
      <c r="D197" s="3"/>
      <c r="E197" s="3"/>
      <c r="F197" s="3"/>
      <c r="G197" s="28">
        <v>24</v>
      </c>
      <c r="H197" s="28">
        <v>37</v>
      </c>
      <c r="I197" s="3"/>
    </row>
    <row r="198" spans="2:9" ht="31" x14ac:dyDescent="0.35">
      <c r="B198" s="2" t="s">
        <v>315</v>
      </c>
      <c r="C198" s="3"/>
      <c r="D198" s="3"/>
      <c r="E198" s="3"/>
      <c r="F198" s="3"/>
      <c r="G198" s="28">
        <v>26</v>
      </c>
      <c r="H198" s="28">
        <v>23</v>
      </c>
      <c r="I198" s="3"/>
    </row>
    <row r="199" spans="2:9" ht="46.5" x14ac:dyDescent="0.35">
      <c r="B199" s="2" t="s">
        <v>316</v>
      </c>
      <c r="C199" s="3"/>
      <c r="D199" s="3"/>
      <c r="E199" s="3"/>
      <c r="F199" s="3"/>
      <c r="G199" s="28">
        <v>21</v>
      </c>
      <c r="H199" s="28">
        <v>11</v>
      </c>
      <c r="I199" s="3"/>
    </row>
    <row r="200" spans="2:9" ht="31" x14ac:dyDescent="0.35">
      <c r="B200" s="2" t="s">
        <v>317</v>
      </c>
      <c r="C200" s="3"/>
      <c r="D200" s="3"/>
      <c r="E200" s="3"/>
      <c r="F200" s="3"/>
      <c r="G200" s="28">
        <v>26</v>
      </c>
      <c r="H200" s="28">
        <v>111</v>
      </c>
      <c r="I200" s="3"/>
    </row>
    <row r="201" spans="2:9" ht="31" x14ac:dyDescent="0.35">
      <c r="B201" s="2" t="s">
        <v>348</v>
      </c>
      <c r="C201" s="3"/>
      <c r="D201" s="3"/>
      <c r="E201" s="3"/>
      <c r="F201" s="3"/>
      <c r="G201" s="28"/>
      <c r="H201" s="28"/>
      <c r="I201" s="3"/>
    </row>
    <row r="202" spans="2:9" ht="31" x14ac:dyDescent="0.35">
      <c r="B202" s="2" t="s">
        <v>349</v>
      </c>
      <c r="C202" s="3"/>
      <c r="D202" s="3"/>
      <c r="E202" s="3"/>
      <c r="F202" s="3"/>
      <c r="G202" s="28"/>
      <c r="H202" s="28"/>
      <c r="I202" s="3"/>
    </row>
    <row r="203" spans="2:9" ht="31" x14ac:dyDescent="0.35">
      <c r="B203" s="2" t="s">
        <v>350</v>
      </c>
      <c r="C203" s="3"/>
      <c r="D203" s="3"/>
      <c r="E203" s="3"/>
      <c r="F203" s="3"/>
      <c r="G203" s="28"/>
      <c r="H203" s="28"/>
      <c r="I203" s="3"/>
    </row>
    <row r="204" spans="2:9" ht="31" x14ac:dyDescent="0.35">
      <c r="B204" s="2" t="s">
        <v>351</v>
      </c>
      <c r="C204" s="3"/>
      <c r="D204" s="3"/>
      <c r="E204" s="3"/>
      <c r="F204" s="3"/>
      <c r="G204" s="28"/>
      <c r="H204" s="28"/>
      <c r="I204" s="3"/>
    </row>
    <row r="205" spans="2:9" ht="15.5" x14ac:dyDescent="0.35">
      <c r="B205" s="2"/>
      <c r="C205" s="3"/>
      <c r="D205" s="3"/>
      <c r="E205" s="3"/>
      <c r="F205" s="3"/>
      <c r="G205" s="28"/>
      <c r="H205" s="28"/>
      <c r="I205" s="3"/>
    </row>
    <row r="206" spans="2:9" ht="15.5" x14ac:dyDescent="0.35">
      <c r="B206" s="2"/>
      <c r="C206" s="3"/>
      <c r="D206" s="3"/>
      <c r="E206" s="3"/>
      <c r="F206" s="3"/>
      <c r="G206" s="28"/>
      <c r="H206" s="28"/>
      <c r="I206" s="3"/>
    </row>
    <row r="207" spans="2:9" ht="31" x14ac:dyDescent="0.35">
      <c r="C207" s="5" t="s">
        <v>185</v>
      </c>
      <c r="D207" s="6" t="s">
        <v>186</v>
      </c>
      <c r="E207" s="6" t="s">
        <v>187</v>
      </c>
      <c r="F207" s="5" t="s">
        <v>188</v>
      </c>
      <c r="G207" s="5" t="s">
        <v>189</v>
      </c>
      <c r="H207" s="5" t="s">
        <v>117</v>
      </c>
      <c r="I207" s="5" t="s">
        <v>118</v>
      </c>
    </row>
    <row r="208" spans="2:9" x14ac:dyDescent="0.35">
      <c r="C208">
        <f>SUM(C2:C206)</f>
        <v>1443</v>
      </c>
      <c r="D208" s="30">
        <f>AVERAGE(D2:D206)</f>
        <v>8.6456250000000008</v>
      </c>
      <c r="E208" s="30">
        <f>AVERAGE(E2:E206)</f>
        <v>8.9885365853658534</v>
      </c>
      <c r="G208">
        <f>SUM(G2:G206)</f>
        <v>27973</v>
      </c>
      <c r="H208">
        <f>SUM(H2:H206)</f>
        <v>95243</v>
      </c>
    </row>
  </sheetData>
  <hyperlinks>
    <hyperlink ref="B18" r:id="rId1" xr:uid="{00000000-0004-0000-0100-000010000000}"/>
    <hyperlink ref="B19" r:id="rId2" xr:uid="{00000000-0004-0000-0100-000011000000}"/>
    <hyperlink ref="B22" r:id="rId3" xr:uid="{00000000-0004-0000-0100-000014000000}"/>
    <hyperlink ref="B31" r:id="rId4" xr:uid="{00000000-0004-0000-0100-00001D000000}"/>
    <hyperlink ref="B53" r:id="rId5" xr:uid="{00000000-0004-0000-0100-000033000000}"/>
    <hyperlink ref="B67" r:id="rId6" xr:uid="{00000000-0004-0000-0100-000041000000}"/>
    <hyperlink ref="B110" r:id="rId7" xr:uid="{00000000-0004-0000-0100-00006F000000}"/>
    <hyperlink ref="B113" r:id="rId8" xr:uid="{00000000-0004-0000-0100-000072000000}"/>
    <hyperlink ref="B115" r:id="rId9" xr:uid="{00000000-0004-0000-0100-000074000000}"/>
    <hyperlink ref="B144" r:id="rId10" display="http://www.crismhom.com/content/maria-en-estado-de-alarma" xr:uid="{21B4DBBA-6C38-4848-803B-DDC3BFC2B565}"/>
    <hyperlink ref="B146" r:id="rId11" display="http://www.crismhom.com/content/presentacion-del-libro-homosexualidades-y-cristianismo-en-el-s-xxi" xr:uid="{7718C164-5CFC-458F-9195-A608CDF9709D}"/>
    <hyperlink ref="B147" r:id="rId12" display="http://www.crismhom.com/content/caminos-de-reconciliacion-diez-historias-de-fe-y-amor-lgtbi" xr:uid="{A7C93E97-47F8-4B87-B01C-DC9BD7053346}"/>
    <hyperlink ref="B148" r:id="rId13" display="http://www.crismhom.com/content/presentacion-del-libro-solo-un-jesus-marica-puede-salvarnos-reflexiones-cristianas-en-clave" xr:uid="{0B7301DF-5E79-4E3E-928D-926EFE933041}"/>
    <hyperlink ref="B149" r:id="rId14" display="http://www.crismhom.com/content/pinceladas-de-espiritualidad-en-el-cine-lgtbi" xr:uid="{0811AAEC-7395-4A5D-A5C7-A551E5A58FD4}"/>
    <hyperlink ref="B151" r:id="rId15" display="http://www.crismhom.com/content/chueca-y-lavapies-tour-historico-por-la-realidad-religiosa-y-lgtbi-de-estos-barrios" xr:uid="{4C63FD7B-DE31-46EC-8579-FC137B322488}"/>
    <hyperlink ref="B152" r:id="rId16" display="http://www.crismhom.com/content/el-amor-en-los-ultimos-tiempos-la-inscripcion-escatologica-en-cuerpos-afines-un-deseo" xr:uid="{CCFEFD4A-FB55-4FA4-BC34-F13A0106F6EA}"/>
    <hyperlink ref="B153" r:id="rId17" display="https://crismhom.org/ecumenismo-desde-los-dones-de-las-personas-lgtbi-2/" xr:uid="{A6EF629A-5AAE-4098-9FD0-B270A57E63AE}"/>
    <hyperlink ref="B154" r:id="rId18" display="https://crismhom.org/genero-no-binario-mas-alla-del-falso-binomio-2/" xr:uid="{3EE615C3-507E-4B05-A939-B054F8882679}"/>
    <hyperlink ref="B155" r:id="rId19" display="https://crismhom.org/cruising-historia-intima-de-un-pasatiempo-radical-2/" xr:uid="{E020A29F-8EED-4DC8-96F9-221728717FD4}"/>
    <hyperlink ref="B156" r:id="rId20" display="https://crismhom.org/el-papel-de-la-mujer-lesbiana-en-el-movimiento-lgtbi/" xr:uid="{4674C4A2-DBC5-46D3-BE3E-7D622AFB299E}"/>
    <hyperlink ref="B157" r:id="rId21" display="https://crismhom.org/curso-taller-evangelizacion-y-comunidad-lgtbi/" xr:uid="{BE1BD3B5-14C1-4B89-80F2-1955B6D42159}"/>
    <hyperlink ref="B158" r:id="rId22" display="https://crismhom.org/mas-alla-del-fin-de-la-religion-la-secularizacion-como-oportunidad-para-la-maduracion-del-hecho-religioso-una-reflexion-desde-espana/" xr:uid="{83244402-58E3-4BC4-B910-AC096DC458FA}"/>
    <hyperlink ref="B159" r:id="rId23" display="https://crismhom.org/la-buena-noticia-del-evangelio-desde-fuera-del-armario/" xr:uid="{37FE812B-1C54-47B0-8C21-9FDB123C78A7}"/>
    <hyperlink ref="B160" r:id="rId24" display="https://crismhom.org/la-familia-lugar-de-relacion-y-crecimiento-humano/" xr:uid="{72AEA2F4-2E79-4FE4-89E8-AFB858358612}"/>
    <hyperlink ref="B161" r:id="rId25" display="https://crismhom.org/amores-biblicos-bajo-censura/" xr:uid="{6DF57C1F-CD91-44EF-815D-E1545CC000B7}"/>
    <hyperlink ref="B162" r:id="rId26" display="https://crismhom.org/victoria-la-buena-noticia-del-evangelio-para-una-madre-trans-con-tres-hijos/" xr:uid="{A88BCFC5-7F08-41B0-BC76-B036F7E8AFC5}"/>
    <hyperlink ref="B163" r:id="rId27" display="https://crismhom.org/terapias-de-conversion-contexto-global-y-situacion-espanola/" xr:uid="{41329B2A-8A0F-4473-82BD-E04FE29B06EF}"/>
    <hyperlink ref="B164" r:id="rId28" display="https://crismhom.org/es-el-antiguo-testamento-una-buena-noticia-para-mi/" xr:uid="{BD6822AA-F796-48ED-B442-F2F904D7C9C5}"/>
    <hyperlink ref="B165" r:id="rId29" display="https://crismhom.org/diversidad-familiar-testimonio-de-tres-padres-de-crismhom/" xr:uid="{A6C31BB9-0D87-4ACF-AFEC-123E22612FE0}"/>
    <hyperlink ref="B166" r:id="rId30" display="https://crismhom.org/cristianos-en-comunidad/" xr:uid="{CE6E753B-52D4-4CD9-94FD-87022849C46D}"/>
    <hyperlink ref="B167" r:id="rId31" display="https://crismhom.org/cristianismo-y-diversidad-sexual-y-de-genero-a-debate/" xr:uid="{EBB7F5AB-6348-4383-95BA-D33966E7B0F2}"/>
    <hyperlink ref="B168" r:id="rId32" display="https://crismhom.org/amoris-laeticia-un-nuevo-lenguaje-para-reconocer-que-las-personas-lgtbi-tambien-muestran-el-rostro-de-cristo/" xr:uid="{AB7428DB-5FE7-4DFA-ABD2-7EA688ACAF9D}"/>
    <hyperlink ref="B169" r:id="rId33" display="https://crismhom.org/la-busqueda-de-la-peculiaridad-de-la-mirada-arcoiris/" xr:uid="{94135818-581F-4CC0-A2B4-64D04481B260}"/>
    <hyperlink ref="B143" r:id="rId34" xr:uid="{E119F8AF-500B-4F8D-81EE-CDCDB74E4363}"/>
    <hyperlink ref="B142" r:id="rId35" xr:uid="{C3055661-2F80-4462-8E3C-B8370CCB0919}"/>
    <hyperlink ref="B141" r:id="rId36" xr:uid="{89D50BAE-9A71-403A-AD2D-65ACEA2F4535}"/>
    <hyperlink ref="B140" r:id="rId37" xr:uid="{137D0BAF-25C3-4733-A6D7-B0DA79083158}"/>
    <hyperlink ref="B139" r:id="rId38" xr:uid="{65FFBF9C-B5F7-4FC2-8708-956F99836144}"/>
    <hyperlink ref="B138" r:id="rId39" xr:uid="{458A9A49-F259-4EC7-A88F-1BC0576578E3}"/>
    <hyperlink ref="B137" r:id="rId40" xr:uid="{AEB01CBD-A10F-4E69-88B9-A57C7534DF0D}"/>
    <hyperlink ref="B136" r:id="rId41" xr:uid="{97A8E73A-F152-46DE-B19D-51167796C6C0}"/>
    <hyperlink ref="B135" r:id="rId42" xr:uid="{A9AA7956-FE31-4CD6-9097-9868F35664EB}"/>
    <hyperlink ref="B134" r:id="rId43" xr:uid="{9656E4D0-04B7-47E4-A7CA-2B4BF14E6A15}"/>
    <hyperlink ref="B133" r:id="rId44" xr:uid="{F184ECC1-9A8D-47CA-996A-08393689951F}"/>
    <hyperlink ref="B132" r:id="rId45" xr:uid="{1AB4919C-0D8B-4B38-B784-1647DDABD014}"/>
    <hyperlink ref="B131" r:id="rId46" xr:uid="{5AD3F596-BD88-4BD3-9FB7-C9612BCEB6E8}"/>
    <hyperlink ref="B130" r:id="rId47" xr:uid="{9B971A43-C10A-470F-A935-E89F9BB2CCEF}"/>
    <hyperlink ref="B129" r:id="rId48" xr:uid="{C4612E41-D3AF-4BA3-A1D0-9BD6396F4F65}"/>
    <hyperlink ref="B128" r:id="rId49" xr:uid="{222CF23B-0080-43DE-97EF-7F10CA3596FA}"/>
    <hyperlink ref="B127" r:id="rId50" xr:uid="{B49A2C10-908A-4E6C-B3B8-AE998812492D}"/>
    <hyperlink ref="B126" r:id="rId51" xr:uid="{A788C85A-133C-4055-816B-1F9BAD6E67A6}"/>
    <hyperlink ref="B125" r:id="rId52" xr:uid="{8431E451-867B-48EF-929B-03787C93EB44}"/>
    <hyperlink ref="B124" r:id="rId53" xr:uid="{E0B5FE59-2576-43FD-96F7-8E2CAB21D58D}"/>
    <hyperlink ref="B123" r:id="rId54" xr:uid="{71C36235-0EF6-4746-9281-7D7C4BA2C592}"/>
    <hyperlink ref="B122" r:id="rId55" xr:uid="{920EF65A-9CEE-4B01-85D4-31B7E12B0A8C}"/>
    <hyperlink ref="B121" r:id="rId56" xr:uid="{0C0A0853-02B6-4249-888A-662F13E5A5EA}"/>
    <hyperlink ref="B120" r:id="rId57" xr:uid="{EE7EBC70-7A3A-4658-9C26-A9D1A315F460}"/>
    <hyperlink ref="B119" r:id="rId58" xr:uid="{BCD628CE-CA19-4D73-89D0-C55784545993}"/>
    <hyperlink ref="B118" r:id="rId59" xr:uid="{7A1DB827-DD43-4E67-8757-C7664E57F73B}"/>
    <hyperlink ref="B117" r:id="rId60" xr:uid="{03C9A048-8442-4E15-88B2-E3308905CECC}"/>
    <hyperlink ref="B116" r:id="rId61" xr:uid="{4E02B5B5-A7BD-43BE-8C26-748DA18A33DE}"/>
    <hyperlink ref="B114" r:id="rId62" xr:uid="{D20C3F1F-C9B8-480E-B5E0-E96C33FC1582}"/>
    <hyperlink ref="B112" r:id="rId63" xr:uid="{A0876002-6A62-4253-8A2A-4A073AD4666B}"/>
    <hyperlink ref="B111" r:id="rId64" xr:uid="{46752851-69D6-4A1B-9359-17447906B73F}"/>
    <hyperlink ref="B109" r:id="rId65" xr:uid="{7096678E-7282-4FC2-8F06-E1F8BA465783}"/>
    <hyperlink ref="B108" r:id="rId66" xr:uid="{094C9C91-C9B2-48A0-A5A2-1D69084F8785}"/>
    <hyperlink ref="B107" r:id="rId67" xr:uid="{4D12286B-042E-4456-A7C8-C2266005A7D2}"/>
    <hyperlink ref="B106" r:id="rId68" xr:uid="{31590065-8862-44E1-9903-1AA561D52CB4}"/>
    <hyperlink ref="B105" r:id="rId69" xr:uid="{A22DA74B-FEDE-4F73-B24C-F8A1AE550523}"/>
    <hyperlink ref="B104" r:id="rId70" xr:uid="{BE63B1B7-2C07-48B7-9816-B50BF32BED40}"/>
    <hyperlink ref="B103" r:id="rId71" xr:uid="{39D6EF25-B868-4D76-8C71-35FAA1CD3446}"/>
    <hyperlink ref="B102" r:id="rId72" xr:uid="{8EAA4CD0-57A5-4B32-904A-75E104AC2BD7}"/>
    <hyperlink ref="B99" r:id="rId73" xr:uid="{FD5352C0-BE12-4DA0-AEFA-72D098D7F260}"/>
    <hyperlink ref="B95" r:id="rId74" xr:uid="{2000DAAE-57C9-4A16-9E84-6D9805F8A67C}"/>
    <hyperlink ref="B94" r:id="rId75" xr:uid="{656C6548-B311-4C3D-82ED-2F09CDB90671}"/>
    <hyperlink ref="B93" r:id="rId76" xr:uid="{FDA07117-2D48-482A-B6D4-CF036ACF5C0F}"/>
    <hyperlink ref="B92" r:id="rId77" xr:uid="{231EFC88-9E80-4FAB-B2D9-E2BA2A8C9D57}"/>
    <hyperlink ref="B91" r:id="rId78" xr:uid="{D275E3F9-00E5-4561-809F-49DC48F95965}"/>
    <hyperlink ref="B90" r:id="rId79" xr:uid="{4E28DCF5-80DC-4E6D-9299-F74E21F32194}"/>
    <hyperlink ref="B89" r:id="rId80" xr:uid="{7E08A863-1F79-435D-8395-695822E47677}"/>
    <hyperlink ref="B88" r:id="rId81" xr:uid="{F1109833-9F9F-4E5E-A167-DB8324F3BAD6}"/>
    <hyperlink ref="B87" r:id="rId82" xr:uid="{267BA20C-A30C-42AF-A8FA-41E2C54AAE81}"/>
    <hyperlink ref="B86" r:id="rId83" xr:uid="{DAAC00B8-5596-4F82-9EB8-F7F44ABE462A}"/>
    <hyperlink ref="B85" r:id="rId84" xr:uid="{1FA5C8C5-A3C4-4462-93F9-EB776D608349}"/>
    <hyperlink ref="B84" r:id="rId85" xr:uid="{66FC8CFB-D664-44B5-8B24-6E580C537B2B}"/>
    <hyperlink ref="B83" r:id="rId86" xr:uid="{9921B284-20C1-416A-9804-721E27C36A60}"/>
    <hyperlink ref="B82" r:id="rId87" xr:uid="{2981EFB6-7DB2-44F1-ABF8-BA86809930ED}"/>
    <hyperlink ref="B81" r:id="rId88" xr:uid="{0B8F2EFA-1FCF-4D03-91B9-1C0648D89555}"/>
    <hyperlink ref="B80" r:id="rId89" xr:uid="{F3274CF6-42A1-49D7-BBAA-1F6F988FA177}"/>
    <hyperlink ref="B79" r:id="rId90" xr:uid="{B9371038-0DD2-4F92-8FA9-9DBA33BD0C4F}"/>
    <hyperlink ref="B78" r:id="rId91" xr:uid="{921F1444-C916-4CF7-84A7-DDF015B6FB73}"/>
    <hyperlink ref="B77" r:id="rId92" xr:uid="{8B935B58-A713-41E7-B26B-A46715A8C838}"/>
    <hyperlink ref="B76" r:id="rId93" xr:uid="{DB0D6AF1-6BC0-4CD0-8E5C-4C8F7F2AFAFE}"/>
    <hyperlink ref="B75" r:id="rId94" xr:uid="{00000000-0004-0000-0100-000049000000}"/>
    <hyperlink ref="B74" r:id="rId95" xr:uid="{47F26F04-CA7B-421F-AE25-B1B81FE30529}"/>
    <hyperlink ref="B73" r:id="rId96" xr:uid="{B8E10D6D-D075-42F2-BC7B-69C49DF2697A}"/>
    <hyperlink ref="B72" r:id="rId97" xr:uid="{E6FD3228-3D9B-42BD-9A2D-533A41BCE4E1}"/>
    <hyperlink ref="B71" r:id="rId98" xr:uid="{26F2F572-8960-45F1-B666-64EACDCA1823}"/>
    <hyperlink ref="B70" r:id="rId99" xr:uid="{AE854E3E-2F8E-4241-A5E1-53513722F9E6}"/>
    <hyperlink ref="B69" r:id="rId100" xr:uid="{68349150-F901-445B-87F1-9E2840E2FF65}"/>
    <hyperlink ref="B68" r:id="rId101" xr:uid="{A25674A9-87FB-48A0-84F6-3D02F57ED038}"/>
    <hyperlink ref="B66" r:id="rId102" xr:uid="{E6DC62F3-9171-4FA3-9743-7BF5771D0C28}"/>
    <hyperlink ref="B65" r:id="rId103" xr:uid="{19887258-B4CE-4C44-AE97-EE8F4EB07F2B}"/>
    <hyperlink ref="B64" r:id="rId104" xr:uid="{9643DA37-A25B-46BF-959D-B3244F51CE9C}"/>
    <hyperlink ref="B63" r:id="rId105" xr:uid="{5B008A75-3E27-4DF2-BC40-C0786AB29246}"/>
    <hyperlink ref="B62" r:id="rId106" xr:uid="{53B9D2BB-D932-444C-8E6B-C8967E7D3E69}"/>
    <hyperlink ref="B61" r:id="rId107" xr:uid="{A9A2467A-8C1D-4CC7-89EA-7F25E4151504}"/>
    <hyperlink ref="B60" r:id="rId108" xr:uid="{85F5A2FD-4CED-4647-ACBD-BEC22CC24562}"/>
    <hyperlink ref="B59" r:id="rId109" xr:uid="{BE65E0AF-6456-49CB-91F5-4F44606243A3}"/>
    <hyperlink ref="B58" r:id="rId110" xr:uid="{344D6E3D-55D3-4C7D-96E9-52EBBD73598F}"/>
    <hyperlink ref="B57" r:id="rId111" xr:uid="{BF4DEA13-FBE3-4AD7-B0C4-CBCE7A447C5D}"/>
    <hyperlink ref="B56" r:id="rId112" xr:uid="{BA7A16E8-3C12-4A8C-9D48-C8A2B9304EE9}"/>
    <hyperlink ref="B55" r:id="rId113" xr:uid="{5C3180E9-E81E-4DA8-A161-3C368851D836}"/>
    <hyperlink ref="B54" r:id="rId114" xr:uid="{48E19371-750A-437F-9FDC-A968A0019B83}"/>
    <hyperlink ref="B52" r:id="rId115" xr:uid="{3580BF46-7DBB-41CC-A0E9-A500957D6A0B}"/>
    <hyperlink ref="B51" r:id="rId116" xr:uid="{0417A9F3-7140-4089-9F0A-1982857CF203}"/>
    <hyperlink ref="B50" r:id="rId117" xr:uid="{80F091B6-E9F1-4A15-A047-A112CD58291D}"/>
    <hyperlink ref="B49" r:id="rId118" display="http://www.crismhom.com/?q=content/testimonio-de-persecuci%C3%B3n-lgtb-en-honduras-0" xr:uid="{8D3CCE05-F88A-431A-8D56-F6F3A979228F}"/>
    <hyperlink ref="B48" r:id="rId119" xr:uid="{928B584C-5413-4185-AA51-08A9103389F4}"/>
    <hyperlink ref="B47" r:id="rId120" xr:uid="{BC017084-94C0-4E3A-98D7-219C1CA2F53D}"/>
    <hyperlink ref="B46" r:id="rId121" xr:uid="{2DC778D9-666F-4E7C-99BE-53C74F2050C2}"/>
    <hyperlink ref="B45" r:id="rId122" xr:uid="{F38571B4-3AA5-4AF9-A8DB-42640DD998EC}"/>
    <hyperlink ref="B44" r:id="rId123" xr:uid="{0A75F5A5-76C3-4A28-A680-73CB691EE515}"/>
    <hyperlink ref="B43" r:id="rId124" xr:uid="{AB59100A-DFEF-4652-88C0-641679107668}"/>
    <hyperlink ref="B42" r:id="rId125" xr:uid="{29A8BDB5-9364-4EBB-ADEC-517A6415A947}"/>
    <hyperlink ref="B41" r:id="rId126" xr:uid="{43C9D90A-3EAC-47B9-861D-151B094B63EC}"/>
    <hyperlink ref="B40" r:id="rId127" xr:uid="{6901123E-F5CC-43F8-A9EA-D28A485354AE}"/>
    <hyperlink ref="B39" r:id="rId128" xr:uid="{F7EA0593-C560-4F47-BEE1-6DC48295D8E1}"/>
    <hyperlink ref="B38" r:id="rId129" xr:uid="{D0DE98FA-3122-4882-B88D-9AEBCECDD78C}"/>
    <hyperlink ref="B34" r:id="rId130" xr:uid="{CEE3CBF0-C547-4C88-BEF7-B0E389E81706}"/>
    <hyperlink ref="B35" r:id="rId131" xr:uid="{1AB3ED2E-32D0-48CA-89E3-8CB5942A33DB}"/>
    <hyperlink ref="B36" r:id="rId132" xr:uid="{B650E46A-D428-4871-9CD0-F87773E69012}"/>
    <hyperlink ref="B37" r:id="rId133" display="Homoerótica en el mundo animal" xr:uid="{52FF0C68-69D2-4DE1-B484-AE3F9E00D42C}"/>
    <hyperlink ref="B33" r:id="rId134" xr:uid="{9C0D3028-4C9B-453A-89E6-F501E13CD02B}"/>
    <hyperlink ref="B32" r:id="rId135" display="Renato Lings: La extraña represión del amor homoerótico" xr:uid="{FF3BEA8E-6C8D-40BA-AEC4-D12B372486CB}"/>
    <hyperlink ref="B30" r:id="rId136" xr:uid="{405E126D-F258-4B48-99B1-FC8F0106A672}"/>
    <hyperlink ref="B29" r:id="rId137" xr:uid="{C6E66812-9FDD-4A37-A7DC-AD44901E114B}"/>
    <hyperlink ref="B27" r:id="rId138" xr:uid="{E6DBBE39-8331-488C-ACB0-95B4801871E0}"/>
    <hyperlink ref="B28" r:id="rId139" xr:uid="{4B8BC5C9-B46F-417B-96DC-5A570A5325BB}"/>
    <hyperlink ref="B26" r:id="rId140" xr:uid="{2414D773-DF23-4CD2-A0FB-019E11219D16}"/>
    <hyperlink ref="B25" r:id="rId141" xr:uid="{C805F41F-F520-46C3-9A18-12A4B08BF0FA}"/>
    <hyperlink ref="B24" r:id="rId142" xr:uid="{8BCA8E15-C866-4B77-80ED-F50D2CF905AE}"/>
    <hyperlink ref="B23" r:id="rId143" xr:uid="{CF6A5D49-5BB5-4F54-BB91-49660CCE807B}"/>
    <hyperlink ref="B21" r:id="rId144" xr:uid="{1BA28941-81BD-49B5-A16C-A2B2ECCBB661}"/>
    <hyperlink ref="B20" r:id="rId145" xr:uid="{70C4D27A-6E0A-4570-9630-A4E9E7375CBF}"/>
    <hyperlink ref="B17" r:id="rId146" xr:uid="{18CD8946-36C0-40B8-8A46-ADEB19A35821}"/>
    <hyperlink ref="B16" r:id="rId147" xr:uid="{B69D196E-C646-4551-95B2-5CAD13FB13C3}"/>
    <hyperlink ref="B15" r:id="rId148" xr:uid="{9D111AF2-F628-4AE4-BD39-7B33A57C0D8B}"/>
    <hyperlink ref="B14" r:id="rId149" xr:uid="{894AE057-6453-4D5C-A66B-D00870E0A175}"/>
    <hyperlink ref="B13" r:id="rId150" xr:uid="{AF667252-EE2B-479C-8C0E-5BDCEACE655C}"/>
    <hyperlink ref="B12" r:id="rId151" xr:uid="{5417162A-F465-47B1-A9F0-9FAFAF7476AB}"/>
    <hyperlink ref="B11" r:id="rId152" xr:uid="{A00FD34A-64F9-49AE-B616-B5B586A4599A}"/>
    <hyperlink ref="B10" r:id="rId153" xr:uid="{D1B5D7EB-B658-4417-B9B9-3451D9D2DF37}"/>
    <hyperlink ref="B9" r:id="rId154" xr:uid="{71AAA70E-DB71-4438-94DD-3F941D8D11B8}"/>
    <hyperlink ref="B8" r:id="rId155" xr:uid="{0D8796CC-2F0C-4470-8BB4-93BC50D2958D}"/>
    <hyperlink ref="B7" r:id="rId156" xr:uid="{17C47F89-5395-4C44-88D0-1AE99A3537CE}"/>
    <hyperlink ref="B6" r:id="rId157" xr:uid="{D8D9EB78-30AF-4564-911F-787CAB4EA90B}"/>
    <hyperlink ref="B4" r:id="rId158" xr:uid="{54BE5C39-B236-432F-937A-275E1101A98C}"/>
    <hyperlink ref="B5" r:id="rId159" xr:uid="{391840C2-0924-4F24-806E-F523EB3B076B}"/>
    <hyperlink ref="B3" r:id="rId160" xr:uid="{F338A503-E76B-4AF6-9F01-624E432B0A40}"/>
    <hyperlink ref="B2" r:id="rId161" xr:uid="{FED162FD-532D-4CD9-8AF6-BF422EE433CB}"/>
    <hyperlink ref="B145" r:id="rId162" display="05/06/2020: Activismo cristiano en las fronteras" xr:uid="{B5F8887B-4217-4B92-AE23-3F594E7C1277}"/>
    <hyperlink ref="B150" r:id="rId163" display="http://www.crismhom.com/content/lo-nuestro-si-que-es-mundial-un-recorrido-en-torno-la-historia-del-movimiento-lgtbi-en" xr:uid="{93E063B3-FB6F-4C23-AD1B-2DD9C772CC50}"/>
    <hyperlink ref="B97" r:id="rId164" xr:uid="{B1A94FCC-BFB8-4CE5-BF40-3DB73286485C}"/>
    <hyperlink ref="B96" r:id="rId165" display="15/05/2015: Renato Lings, &quot;A donde tú vayas, iré yo: cuatro reflexiones sobre la importancia del amor homoerótico en la biblia&quot;" xr:uid="{91236979-5495-4611-A829-369D0BB0CFB2}"/>
    <hyperlink ref="B100" r:id="rId166" display="16/05/2015: Juan Sánchez, &quot;La Biblia y la homosexualidad: malentendidos anacrónicos&quot;" xr:uid="{077B80DE-01B9-4AD3-BE6B-2F818F5AFAEE}"/>
    <hyperlink ref="B101" r:id="rId167" xr:uid="{CA5C5887-39F5-4846-BA00-D6C944F616D0}"/>
    <hyperlink ref="B98" r:id="rId168" display="16/05/2015: María José Rosillo Torralba, &quot;Acogida a la diversidad trans desde la mirada de Jesús de Nazaret&quot;" xr:uid="{C02AC98B-C8F4-44D1-9D7E-097C45093AFB}"/>
    <hyperlink ref="B170" r:id="rId169" display="https://crismhom.org/sexilio-el-exilio-que-viven-las-personas-de-diversidad-sexual-y-de-genero/" xr:uid="{75F3411F-4D2F-4A98-815D-77518DEBA214}"/>
    <hyperlink ref="B171" r:id="rId170" display="https://crismhom.org/chemsex-los-grandes-peligros-de-combinar-sexo-y-drogas/" xr:uid="{6572F2AF-FD05-4FE4-AA2C-188A9C0F4FAD}"/>
    <hyperlink ref="B172" r:id="rId171" display="https://crismhom.org/sinodo-sobre-sinodalidad-preparacion-de-la-etapa-continental/" xr:uid="{9407F031-F2DE-4836-9904-7AC37D1645F6}"/>
    <hyperlink ref="B173" r:id="rId172" display="https://crismhom.org/y-tu-como-corres-el-genero-y-la-diversidad-lgtbi-en-el-deporte/" xr:uid="{23AA819B-3FF6-4922-AC8B-22B128A46A27}"/>
    <hyperlink ref="B174" r:id="rId173" display="https://crismhom.org/lgtbifobia-cuerpos-de-seguridad-y-delitos-de-odio/" xr:uid="{F282E8EF-2569-4C8F-8692-51612DDDC54F}"/>
    <hyperlink ref="B175" r:id="rId174" display="https://crismhom.org/mejor-que-hijas-e-hijos-rescatando-del-olvido-a-los-eunucos-de-la-biblia/" xr:uid="{E3F1B1D9-DBFD-4BED-847C-A5F9F441BE3F}"/>
    <hyperlink ref="B176" r:id="rId175" display="https://crismhom.org/teopoeticas-del-cuerpo-la-danza-la-teologia-filosofica-y-las-intermediaciones-de-los-cuerpos/" xr:uid="{A46A579C-3AF5-4A13-811A-9B14DCD61193}"/>
    <hyperlink ref="B177" r:id="rId176" display="https://crismhom.org/la-ley-trans-formacion-y-derechos-obtenidos/" xr:uid="{2CFC84F0-3FE4-4960-86DC-E123BF6A3317}"/>
    <hyperlink ref="B178" r:id="rId177" display="https://crismhom.org/crismhom-en-la-jornada-mundial-de-la-juventud-2023/" xr:uid="{7AED587F-E93A-4D76-8EF4-0EACE5566B9C}"/>
    <hyperlink ref="B179" r:id="rId178" display="https://crismhom.org/viaje-en-globo-homosexualidad-y-vida-cristiana/" xr:uid="{4313F32F-9269-437F-B007-19BD48D09016}"/>
    <hyperlink ref="B180" r:id="rId179" display="https://crismhom.org/el-patriarca-job-y-el-colectivo-lgtbiq/" xr:uid="{E67FF3F7-8DB3-40D7-942A-583D787AEEE2}"/>
    <hyperlink ref="B181" r:id="rId180" display="https://crismhom.org/diversidad-sexual-y-cristianismo-en-el-siglo-xxi/" xr:uid="{21BB6715-093F-4DCB-AB03-729C8D6C5879}"/>
    <hyperlink ref="B182" r:id="rId181" display="https://crismhom.org/acompanamiento-pastoral-en-la-diversidad-sexual/" xr:uid="{92F79188-4402-4966-9384-1728BDA9B7DB}"/>
    <hyperlink ref="B183" r:id="rId182" display="https://crismhom.org/la-multiple-discriminacion-de-las-mujeres-ltbi-con-discapacidad/" xr:uid="{425F9EC5-4FDC-4B1E-BB11-F0B9A763C76F}"/>
    <hyperlink ref="B184" r:id="rId183" display="https://crismhom.org/homosexualidad-las-razones-de-dios/" xr:uid="{D08AF18C-5F55-4128-992B-0B1091AF6CB2}"/>
    <hyperlink ref="B185" r:id="rId184" display="https://crismhom.org/la-biblia-como-arma-opresora-la-letra-que-mata/" xr:uid="{163760FF-A0E2-4A6B-BE37-37F228895A44}"/>
    <hyperlink ref="B186" r:id="rId185" display="https://crismhom.org/la-biblia-como-terapia-liberadora-el-espiritu-que-vivifica/" xr:uid="{1D1B80ED-0FCD-4C87-BCE1-764A4368EAE0}"/>
    <hyperlink ref="B187" r:id="rId186" display="https://crismhom.org/el-cuaquerismo-un-camino-de-exploracion-espiritual/" xr:uid="{C23360EE-5D45-4BD2-A703-1C532D6C29E1}"/>
    <hyperlink ref="B188" r:id="rId187" display="https://crismhom.org/procesos-de-aceptacion-de-padres-y-madres-con-hijos-as-lgtb/" xr:uid="{34D606A7-3014-4711-8739-2F5C78F1430B}"/>
    <hyperlink ref="B189" r:id="rId188" display="https://crismhom.org/retos-y-oportunidades-en-la-interseccion-entre-espiritualidad-y-diversidad-sexogenerica/" xr:uid="{3C596D65-50E4-40D6-9444-6098756F93B5}"/>
    <hyperlink ref="B190" r:id="rId189" display="https://crismhom.org/el-lenguaje-inclusivo-creando-puentes/" xr:uid="{2BCC016D-C385-4C9E-AA18-FDC75E1C040E}"/>
    <hyperlink ref="B191" r:id="rId190" display="https://crismhom.org/cristianos-de-segunda-categoria-presencia-de-los-creyentes-lgtb-en-la-iglesia-acompanamiento-e-itinerarios-de-vida-cristiana/" xr:uid="{E7900821-2AD6-4B75-98A9-878ADCB3C35B}"/>
    <hyperlink ref="B192" r:id="rId191" display="https://crismhom.org/el-viaje-arcoiris-una-propuesta-para-acompanar-a-madres-y-padres-con-hijos-e-hijas-lgbt/" xr:uid="{F51909CA-48B0-49A5-8197-B93C4ED11566}"/>
    <hyperlink ref="B193" r:id="rId192" display="https://crismhom.org/presentacion-del-libro-amados-creados-y-sonados-prodigiosamente/" xr:uid="{31D10CE2-098D-4B11-8421-327EFE2E42B3}"/>
    <hyperlink ref="B194" r:id="rId193" display="https://crismhom.org/la-nueva-generacion-joven-trans-un-testimonio-en-primera-persona/" xr:uid="{A2921B2F-4B0F-45E1-AFEE-016A3DC151FF}"/>
    <hyperlink ref="B195" r:id="rId194" display="https://crismhom.org/tras-el-sinodo-abriendo-nuevos-espacios-de-catolicidad/" xr:uid="{23BA273E-8AB3-4B9F-A8DA-2228DC64B33B}"/>
    <hyperlink ref="B196" r:id="rId195" display="https://crismhom.org/el-sinodo-entendemos-lo-que-esta-pasando-como-leerlo/" xr:uid="{FFB46A88-04DC-4884-8005-937797717ACA}"/>
    <hyperlink ref="B197" r:id="rId196" display="https://crismhom.org/sinodalidar-camino-para-la-diversidad/" xr:uid="{87E8D09F-E4B9-4390-823B-12981CBF63BF}"/>
    <hyperlink ref="B198" r:id="rId197" display="https://crismhom.org/una-mirada-trans-a-dignitas-infinita/" xr:uid="{24C27956-D137-4241-A78D-4934ABEA793E}"/>
    <hyperlink ref="B199" r:id="rId198" display="https://crismhom.org/habilidades-clave-de-liderazgo-y-gestion-para-pequenas-asociaciones-lgtbq/" xr:uid="{4689E299-4BE2-49F1-AF4E-5AD3EDDA0A4C}"/>
    <hyperlink ref="B200" r:id="rId199" display="https://crismhom.org/emaus-despues-del-sinodo/" xr:uid="{8E458C3B-DA5A-4C49-AD70-990ADBE3C418}"/>
    <hyperlink ref="B201" r:id="rId200" display="https://crismhom.org/ines-paul-diez-anos-de-ministerio-de-un-pastor-protestante-trans/" xr:uid="{6B555A1B-FC12-4168-8625-514CF63A551C}"/>
    <hyperlink ref="B202" r:id="rId201" display="https://crismhom.org/ines-paul-the-ten-year-ministry-of-a-trans-pastor/" xr:uid="{2FDB8AEC-3D54-468C-A572-555C3E13092B}"/>
    <hyperlink ref="B203" r:id="rId202" display="https://crismhom.org/allan-un-testimonio-de-la-nueva-generacion-joven-trans/" xr:uid="{82FF1495-6E06-4D41-9177-2BB975C33142}"/>
    <hyperlink ref="B204" r:id="rId203" display="https://crismhom.org/lo-rarito-que-eres-un-testimonio-de-diversidad-sexual-en-guinea-ecuatorial/" xr:uid="{6BA3EA8F-F30B-4FC2-8D2C-D42F3897E9F5}"/>
  </hyperlinks>
  <pageMargins left="0.7" right="0.7" top="0.75" bottom="0.75" header="0.3" footer="0.3"/>
  <pageSetup paperSize="9" orientation="portrait" verticalDpi="0" r:id="rId2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ÁrbolCharlas</vt:lpstr>
      <vt:lpstr>Rutas web</vt:lpstr>
      <vt:lpstr>ListaCharlas</vt:lpstr>
      <vt:lpstr>ÁrbolCharlas!Print_Area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 Elices</cp:lastModifiedBy>
  <cp:lastPrinted>2025-02-08T17:13:29Z</cp:lastPrinted>
  <dcterms:created xsi:type="dcterms:W3CDTF">2017-03-24T20:04:45Z</dcterms:created>
  <dcterms:modified xsi:type="dcterms:W3CDTF">2026-05-11T21:03:39Z</dcterms:modified>
</cp:coreProperties>
</file>